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J:\==SPOLECNE==\PZI\PZI\2023\"/>
    </mc:Choice>
  </mc:AlternateContent>
  <xr:revisionPtr revIDLastSave="0" documentId="8_{49BFDAA3-7EB0-4CFC-B672-4B0758BF66AD}" xr6:coauthVersionLast="47" xr6:coauthVersionMax="47" xr10:uidLastSave="{00000000-0000-0000-0000-000000000000}"/>
  <bookViews>
    <workbookView xWindow="-108" yWindow="-108" windowWidth="23256" windowHeight="12576"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32" r:id="rId8"/>
    <sheet name="IF KP1" sheetId="30" r:id="rId9"/>
    <sheet name="IF KP2" sheetId="29" r:id="rId10"/>
    <sheet name="IF O1" sheetId="33"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 r:id="rId19"/>
    <externalReference r:id="rId20"/>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1" l="1"/>
  <c r="E7" i="33"/>
  <c r="B2" i="33"/>
  <c r="F7" i="32"/>
  <c r="B2" i="32"/>
  <c r="D32" i="8" l="1"/>
  <c r="D34" i="8" s="1"/>
  <c r="D16" i="2"/>
  <c r="D20" i="8"/>
  <c r="D31" i="2" s="1"/>
  <c r="D24" i="8" l="1"/>
  <c r="D18" i="2"/>
  <c r="D14" i="30" l="1"/>
  <c r="D32" i="2"/>
  <c r="B2" i="31"/>
  <c r="D22" i="2" l="1"/>
  <c r="F31" i="8" l="1"/>
  <c r="D24" i="2"/>
  <c r="D15" i="2" s="1"/>
  <c r="D14" i="2" s="1"/>
  <c r="D13" i="2" s="1"/>
  <c r="F32" i="8"/>
  <c r="C7" i="6" l="1"/>
  <c r="E8" i="5"/>
  <c r="D8" i="4"/>
  <c r="F9" i="3"/>
  <c r="H8" i="27"/>
  <c r="D7" i="30"/>
  <c r="D7" i="29"/>
  <c r="F9" i="8"/>
  <c r="E7" i="2"/>
  <c r="D7" i="23"/>
  <c r="D8" i="24"/>
  <c r="D7" i="20"/>
  <c r="B2" i="24" l="1"/>
  <c r="B2" i="23"/>
  <c r="B2" i="2"/>
  <c r="B2" i="8"/>
  <c r="B2" i="29"/>
  <c r="B2" i="30"/>
  <c r="B2" i="27"/>
  <c r="B2" i="3"/>
  <c r="B2" i="4"/>
  <c r="B2" i="5"/>
  <c r="B2" i="6"/>
  <c r="B2" i="20"/>
  <c r="B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Zídková Michaela</author>
  </authors>
  <commentList>
    <comment ref="E14" authorId="0" shapeId="0" xr:uid="{00000000-0006-0000-0B00-000001000000}">
      <text>
        <r>
          <rPr>
            <b/>
            <sz val="9"/>
            <color indexed="81"/>
            <rFont val="Tahoma"/>
            <family val="2"/>
            <charset val="238"/>
          </rPr>
          <t>Zídková Michaela:</t>
        </r>
        <r>
          <rPr>
            <sz val="9"/>
            <color indexed="81"/>
            <rFont val="Tahoma"/>
            <family val="2"/>
            <charset val="238"/>
          </rPr>
          <t xml:space="preserve">
za celý rok i s KS</t>
        </r>
      </text>
    </comment>
    <comment ref="E15" authorId="0" shapeId="0" xr:uid="{00000000-0006-0000-0B00-000002000000}">
      <text>
        <r>
          <rPr>
            <b/>
            <sz val="9"/>
            <color indexed="81"/>
            <rFont val="Tahoma"/>
            <family val="2"/>
            <charset val="238"/>
          </rPr>
          <t>Zídková Michaela:</t>
        </r>
        <r>
          <rPr>
            <sz val="9"/>
            <color indexed="81"/>
            <rFont val="Tahoma"/>
            <family val="2"/>
            <charset val="238"/>
          </rPr>
          <t xml:space="preserve">
za celý rok i s KS</t>
        </r>
      </text>
    </comment>
  </commentList>
</comments>
</file>

<file path=xl/sharedStrings.xml><?xml version="1.0" encoding="utf-8"?>
<sst xmlns="http://schemas.openxmlformats.org/spreadsheetml/2006/main" count="731" uniqueCount="464">
  <si>
    <t>a</t>
  </si>
  <si>
    <t>b</t>
  </si>
  <si>
    <t>c</t>
  </si>
  <si>
    <t>d</t>
  </si>
  <si>
    <t>e</t>
  </si>
  <si>
    <t>xxx</t>
  </si>
  <si>
    <t>IF IP1</t>
  </si>
  <si>
    <t>IF IP2</t>
  </si>
  <si>
    <t>IF IP3</t>
  </si>
  <si>
    <t>IF IP4</t>
  </si>
  <si>
    <t>Row</t>
  </si>
  <si>
    <t>Item</t>
  </si>
  <si>
    <t>Value</t>
  </si>
  <si>
    <t>Number</t>
  </si>
  <si>
    <t>Percentage</t>
  </si>
  <si>
    <t>Please insert additional rows as needed.</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</si>
  <si>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</si>
  <si>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</si>
  <si>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</si>
  <si>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</si>
  <si>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</si>
  <si>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</si>
  <si>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</si>
  <si>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</si>
  <si>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</si>
  <si>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</si>
  <si>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</si>
  <si>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</si>
  <si>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</si>
  <si>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</si>
  <si>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</si>
  <si>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</si>
  <si>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</si>
  <si>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</si>
  <si>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</si>
  <si>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</si>
  <si>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</si>
  <si>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</si>
  <si>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</si>
  <si>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</si>
  <si>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</si>
  <si>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</si>
  <si>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</si>
  <si>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</si>
  <si>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</si>
  <si>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</si>
  <si>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</si>
  <si>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</si>
  <si>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</si>
  <si>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</si>
  <si>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</si>
  <si>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</si>
  <si>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</si>
  <si>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</si>
  <si>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</si>
  <si>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</si>
  <si>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</si>
  <si>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</si>
  <si>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</si>
  <si>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</si>
  <si>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</si>
  <si>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</si>
  <si>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</si>
  <si>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</si>
  <si>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</si>
  <si>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</si>
  <si>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</si>
  <si>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</si>
  <si>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</si>
  <si>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</si>
  <si>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</si>
  <si>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</si>
  <si>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</si>
  <si>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</si>
  <si>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</si>
  <si>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</si>
  <si>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</si>
  <si>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</si>
  <si>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</si>
  <si>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</si>
  <si>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</si>
  <si>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</si>
  <si>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</si>
  <si>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</si>
  <si>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</si>
  <si>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</si>
  <si>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</si>
  <si>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</si>
  <si>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</si>
  <si>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</si>
  <si>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</si>
  <si>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</si>
  <si>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</si>
  <si>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</si>
  <si>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</si>
  <si>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</si>
  <si>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</si>
  <si>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</si>
  <si>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</si>
  <si>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</si>
  <si>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</si>
  <si>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</si>
  <si>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</si>
  <si>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</si>
  <si>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</si>
  <si>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</si>
  <si>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</si>
  <si>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</si>
  <si>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</si>
  <si>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</si>
  <si>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</si>
  <si>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</si>
  <si>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</si>
  <si>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</si>
  <si>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</si>
  <si>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</si>
  <si>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</si>
  <si>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</si>
  <si>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</si>
  <si>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</si>
  <si>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</si>
  <si>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</si>
  <si>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</si>
  <si>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</si>
  <si>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</si>
  <si>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</si>
  <si>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</si>
  <si>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</si>
  <si>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</si>
  <si>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</si>
  <si>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</si>
  <si>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</si>
  <si>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</si>
  <si>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</si>
  <si>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</si>
  <si>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</si>
  <si>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</si>
  <si>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</si>
  <si>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</si>
  <si>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</si>
  <si>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</si>
  <si>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</si>
  <si>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</si>
  <si>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</si>
  <si>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</si>
  <si>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</si>
  <si>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</si>
  <si>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</si>
  <si>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</si>
  <si>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</si>
  <si>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</si>
  <si>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</si>
  <si>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</si>
  <si>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</si>
  <si>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</si>
  <si>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</si>
  <si>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</si>
  <si>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</si>
  <si>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</si>
  <si>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</si>
  <si>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</si>
  <si>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</si>
  <si>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</si>
  <si>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</si>
  <si>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</si>
  <si>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</si>
  <si>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</si>
  <si>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</si>
  <si>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</si>
  <si>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</si>
  <si>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</si>
  <si>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</si>
  <si>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</si>
  <si>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</si>
  <si>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</si>
  <si>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</si>
  <si>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</si>
  <si>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</si>
  <si>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</si>
  <si>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</si>
  <si>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</si>
  <si>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</si>
  <si>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</si>
  <si>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</si>
  <si>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</si>
  <si>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</si>
  <si>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</si>
  <si>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</si>
  <si>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</si>
  <si>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</si>
  <si>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</si>
  <si>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</si>
  <si>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</si>
  <si>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</si>
  <si>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</si>
  <si>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</si>
  <si>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</si>
  <si>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</si>
  <si>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</si>
  <si>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</si>
  <si>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</si>
  <si>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</si>
  <si>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</si>
  <si>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</si>
  <si>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</si>
  <si>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</si>
  <si>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</si>
  <si>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</si>
  <si>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</si>
  <si>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</si>
  <si>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</si>
  <si>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</si>
  <si>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</si>
  <si>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</si>
  <si>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</si>
  <si>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</si>
  <si>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</si>
  <si>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</si>
  <si>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</si>
  <si>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</si>
  <si>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</si>
  <si>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</si>
  <si>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</si>
  <si>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</si>
  <si>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</si>
  <si>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</si>
  <si>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</si>
  <si>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</si>
  <si>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</si>
  <si>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</si>
  <si>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</si>
  <si>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</si>
  <si>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</si>
  <si>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</si>
  <si>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</si>
  <si>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</si>
  <si>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r>
      <t xml:space="preserve">Byl zřízen výbor pro rizika  -  ano/ne, případně komentář proč </t>
    </r>
    <r>
      <rPr>
        <sz val="11"/>
        <rFont val="Calibri"/>
        <family val="2"/>
        <charset val="238"/>
        <scheme val="minor"/>
      </rPr>
      <t>ne</t>
    </r>
  </si>
  <si>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</si>
  <si>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</si>
  <si>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</si>
  <si>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</si>
  <si>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</si>
  <si>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</si>
  <si>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</si>
  <si>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</si>
  <si>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</si>
  <si>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</si>
  <si>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</si>
  <si>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</si>
  <si>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</si>
  <si>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</si>
  <si>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</si>
  <si>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</si>
  <si>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</si>
  <si>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</si>
  <si>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</si>
  <si>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</si>
  <si>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</si>
  <si>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</si>
  <si>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</si>
  <si>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</si>
  <si>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</si>
  <si>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</si>
  <si>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</si>
  <si>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</si>
  <si>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</si>
  <si>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</si>
  <si>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</si>
  <si>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</si>
  <si>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</si>
  <si>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</si>
  <si>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</si>
  <si>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</si>
  <si>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</si>
  <si>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</si>
  <si>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</si>
  <si>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</si>
  <si>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</si>
  <si>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čl. 48 písm. b) nařízení EP a Rady (EU) č. 2019/2033 (IFR)</t>
  </si>
  <si>
    <t>čl. 48 písm. c) nařízení EP a Rady (EU) č. 2019/2033 (IFR)</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</si>
  <si>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</si>
  <si>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</si>
  <si>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</si>
  <si>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</si>
  <si>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</si>
  <si>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</si>
  <si>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</si>
  <si>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</si>
  <si>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</si>
  <si>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</si>
  <si>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</si>
  <si>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</si>
  <si>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</si>
  <si>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</si>
  <si>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</si>
  <si>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</si>
  <si>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</si>
  <si>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</si>
  <si>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</si>
  <si>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</si>
  <si>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</si>
  <si>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AKCENTA CZ a.s.</t>
  </si>
  <si>
    <t>Milan Cerman</t>
  </si>
  <si>
    <t>Bc Daniel Johanis, MBA</t>
  </si>
  <si>
    <t>Mgr. Jan Karger</t>
  </si>
  <si>
    <t>ANO</t>
  </si>
  <si>
    <t>NE</t>
  </si>
  <si>
    <t>Nerozdělený zisk nebo neuhrazená ztráta z předchozích období</t>
  </si>
  <si>
    <t>Dlouhodobý nehmotný majetek</t>
  </si>
  <si>
    <t>AVA</t>
  </si>
  <si>
    <t>c)</t>
  </si>
  <si>
    <t>d)</t>
  </si>
  <si>
    <t>e)</t>
  </si>
  <si>
    <t>Spočívá především ve stanovení zásad a postupů pro zacházení s riziky vznikajícími obecně z koncentrace expozic vůči osobám, ekonomicky či jinak spjatým skupinám osob nebo vůči osobám ve stejném odvětví či zeměpisné oblasti, z koncentrace expozic ze stejné činnosti nebo z jiné významné koncentrace se společným faktorem rizika. Sledování uvedených typů expozic, jejich vyhodnocování a řízení možného rizika koncentrace je standardně zabezpečeno v rámci řízení rizik. Zároveň dochází k pravidelným kontrolám klientského portfolia.</t>
  </si>
  <si>
    <t>x</t>
  </si>
  <si>
    <t>c) + d)</t>
  </si>
  <si>
    <t xml:space="preserve"> </t>
  </si>
  <si>
    <t>a) + e) + b) +c) +d)</t>
  </si>
  <si>
    <t>Čl. 50 písm. a) nařízení EP a Rady (EU) č. 2019/033 (IFR).</t>
  </si>
  <si>
    <t xml:space="preserve">Zásady odměňování jsou stanoveny vnitřním předpisem Společnosti na základě pracovních pozic bez ohledu na gender. Výše základní pevné části odměny odráží příslušné odborné zkušenosti, pracovní výkonnost, dosahované pracovní výsledky a stanovenou pracovní náplň zaměstnance - její složitost, namáhavost a míru odpovědnosti. Kritéria pro vyplacení pohyblivé složky odměny a určení její výše jsou stanovena vnitřním předpisem na základě pracovních pozic, nesjednávají se individuálně.  </t>
  </si>
  <si>
    <t>Základní kapitál - splacený základní kapitál</t>
  </si>
  <si>
    <t>Stručné prohlášení o riziku, schválené vedoucím orgánem investičního podniku, které výstižně popisuje celkový rizikový profil investičního podniku související se strategií podnikání.</t>
  </si>
  <si>
    <r>
      <t>Při volbě členů představenstva a dozočí rady  valná hromada zohledňuje politiku genderové, věkové, vzdělávací, odborné a zeměpisné různorodosti. Pokud jde o po</t>
    </r>
    <r>
      <rPr>
        <sz val="10"/>
        <rFont val="Calibri"/>
        <family val="2"/>
        <charset val="238"/>
        <scheme val="minor"/>
      </rPr>
      <t>souzení kritérií znalostí, je zvláštní pozornost věnována úrovni a profilu vzdělání a tomu, zda se týká finančních služeb či jiných relevantních oblastí. Odborná způsobilost se zkoumá ve vztahu ke konkrétní funkci, rozsahu kompetencí a počtu řízených osob (proces je upraven vnitřním předpisem</t>
    </r>
    <r>
      <rPr>
        <sz val="10"/>
        <color rgb="FF000000"/>
        <rFont val="Calibri"/>
        <family val="2"/>
        <charset val="238"/>
        <scheme val="minor"/>
      </rPr>
      <t xml:space="preserve">) . Přihlíží se rovněž k povaze, rozsahu a složitosti činnosti Společnosti a jejímu celkovému personálnímu vybavení, zejména k odborné způsobilosti ostatních členů (kolektivní způsobilost).  Za dostatečnou manažerskou praxi se považuje nejméně dvouletá činnost v řídicí funkci v právnické osobě, kde lze získat zkušenosti přiměřené pro vedení subjektu, v němž hodlá posuzovaná osoba působit. Odborná praxe pro působení u poskytovatele finančních služeb se posuzuje případ od případu, a to vždy s přihlédnutím k ostatním podmínkám odborné způsobilosti. </t>
    </r>
  </si>
  <si>
    <t>kmenové akcie</t>
  </si>
  <si>
    <t>100.125.000</t>
  </si>
  <si>
    <t>100.125.000 (80*375000+82*375000+21*1875000)</t>
  </si>
  <si>
    <t>pohyblivá složka odměny je vyplácena v hotovosti</t>
  </si>
  <si>
    <t>zásady pro oddálení (deferral) nejsou uplatňovány</t>
  </si>
  <si>
    <t>kritéria pro převedení odměny (vesting) nejsou uplatňována</t>
  </si>
  <si>
    <t>Bc Tomáš Jelínek, MBA</t>
  </si>
  <si>
    <t>Ryan González</t>
  </si>
  <si>
    <t>Mgr. rer. soc. oec. Elisabeth Geyer-Schall</t>
  </si>
  <si>
    <t>Mgr. Jacek Jurczynski</t>
  </si>
  <si>
    <t>soukromá investice</t>
  </si>
  <si>
    <t>splacený základní kapitál</t>
  </si>
  <si>
    <t xml:space="preserve">zák. 90/2012 Sb. (ZOK) </t>
  </si>
  <si>
    <t>specifický kód není přidělen</t>
  </si>
  <si>
    <t>akcie nemá stanovenu splatnost</t>
  </si>
  <si>
    <t>„nepoužije se“</t>
  </si>
  <si>
    <t xml:space="preserve">Zpřístupňování investiční politiky </t>
  </si>
  <si>
    <t>Podíl hlasovacích práv</t>
  </si>
  <si>
    <t>Hlasování</t>
  </si>
  <si>
    <t>Zmocněné poradenské podniky</t>
  </si>
  <si>
    <t>Pokyny k hlasování</t>
  </si>
  <si>
    <t>ESG rizika</t>
  </si>
  <si>
    <t>IF ESG</t>
  </si>
  <si>
    <t>Informace o ESG rizicích</t>
  </si>
  <si>
    <t>čl. 53 IFR</t>
  </si>
  <si>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</si>
  <si>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</si>
  <si>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</si>
  <si>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</si>
  <si>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</si>
  <si>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t>(**)</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</si>
  <si>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</si>
  <si>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t>(*)</t>
  </si>
  <si>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</si>
  <si>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</si>
  <si>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 xml:space="preserve">IF ESG:  Informace o environmentálních a sociálních rizicích a rizicích v oblasti správy a řízení (ESG) </t>
  </si>
  <si>
    <t xml:space="preserve">Představenstvo prohlašuje, že veškerá opatření řízení rizik jsou přiměřená povaze a velikosti Společnosti. Zavedené systémy řízení rizik jsou pravidelně vyhodnocovány a odpovídají strategii Společnosti. Společnost rozděluje rizika do těchto kategorií: riziko pro zákazníka, riziko pro trh, riziko pro podnik. Všechna rizika Společnosti dle požadavků IFR a další rizika spojená s činností Společnosti jsou v dostatečné míře kryty kapitálem Společnosti.  V případě, kdy dojde k významnému přiblížení se k mezní hranici (kapitál / kapitálové požadavky), anebo dokonce k překročení vnitřně stanovené kapitálové přiměřenosti rozhoduje představenstvo Společnosti bez zbytečného prodlení o přijatých opatřeních. Dodržování nastavených pravidel a limitů je pravidelně kontrolováno útvarem Interního auditu a také externím auditorem (na roční bázi). Provázanost měření a monitorování rizik se skutečností je dáno monitoringem dodržování nastavených limitů. Společnost má nastaveny jednotlivé limity a kontrolu těchto rizik.  </t>
  </si>
  <si>
    <t>IF IP1 - Podíl hlasovacích práv</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</si>
  <si>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</si>
  <si>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</si>
  <si>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</si>
  <si>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</si>
  <si>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</si>
  <si>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</si>
  <si>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</si>
  <si>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</si>
  <si>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</si>
  <si>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</si>
  <si>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</si>
  <si>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</si>
  <si>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</si>
  <si>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</si>
  <si>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</si>
  <si>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IF IP2.02 - Šablona pro hlasování</t>
  </si>
  <si>
    <t>Usnesení valných hromad:</t>
  </si>
  <si>
    <t>která podnik schválil</t>
  </si>
  <si>
    <t>s nimiž podnik nesouhlasil</t>
  </si>
  <si>
    <t>u nichž se podnik zdržel hlasování</t>
  </si>
  <si>
    <t>Valné hromady, na nichž podnik nesouhlasil s alespoň jedním usnesením</t>
  </si>
  <si>
    <t>IF IP2.04 - Šablona pro hlasování o usneseních podle témat</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</si>
  <si>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</si>
  <si>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</si>
  <si>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</si>
  <si>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</si>
  <si>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</si>
  <si>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</si>
  <si>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</si>
  <si>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</si>
  <si>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</si>
  <si>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</si>
  <si>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</si>
  <si>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</si>
  <si>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</si>
  <si>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</si>
  <si>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</si>
  <si>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</si>
  <si>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</si>
  <si>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</si>
  <si>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</si>
  <si>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</si>
  <si>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</si>
  <si>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</si>
  <si>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</si>
  <si>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t>Pokyny k hlasování o společnostech, jejichž akcie jsou drženy v souladu s čl. 52 odst. 2: krátké obecné shrnutí a v případě potřeby odkazy na dokumenty, které nemají důvěrnou povahu</t>
  </si>
  <si>
    <t>Zaměstnanci Společnosti jsou rozděleni do dvou základních kategorií podle toho, jaký vliv mají na celkový rizikový profil Společnosti. Základní pevná a pohyblivá složka celkové odměny je vhodně vyvážena. Pevná složka odměny tvoří dostatečně velký podíl celkové odměny, aby bylo možno uplatňovat plně flexibilní zásady pro pohyblivou složku odměny, včetně možnosti pohyblivou složku odměny nevyplatit. Zásady odměňování jsou genderově neutrální,  podporují řádné a efektivní řízení rizik a jsou s ním v souladu, nepodněcují k podstupování rizika nad rámec míry rizika akceptované Společností.</t>
  </si>
  <si>
    <t xml:space="preserve">Pohyblivé složky odměny odráží udržitelné výsledky zaměstnance, které jsou přizpůsobené riziku, jakož i výsledky nad rámec toho, co je požadováno ke splnění popisu pracovní náplně zaměstnance.  Nárok na pohyblivou složku odměny je přiznán pouze tehdy, je-li to udržitelné s ohledem na celkovou finanční a obezřetnostní situaci Společnosti a je-li to odůvodněné výkonností daného útvaru a osobním ohodnocením. Společnost má zavedeny mechanismy Malus a Claw-back. </t>
  </si>
  <si>
    <t>Odpočet - odložená daň. pohledávka</t>
  </si>
  <si>
    <t>Vnitřně stanovený kapitál tvoří tzv. Pilíř II kapitálové přiměřenosti. Na základě právních předpisů má Společnost AKCENTA CZ a.s. jako obchodník s cennými papíry, který není bankou, povinnost udržovat vnitřně stanovený kapitál v takové výši, struktuře a rozložení, aby dostatečně pokrýval rizika, kterým je nebo by mohla být vystavena. Vnitřně stanovené kapitálové požadavky zahrnují souhrnně všechny regulatorní kapitálové požadavky dle Nařízení IFR. Nad rámec regulatorních kapitálových požadavků jsou dle potřeby stanoveny i další kapitálové požadavky, blíže definováno ve vnitřních předpisech Společnosti, které pokrývjí zejména rizika neupravená v Nařízení IFR. Samotná strategie Společnosti je sestavena s cílem dosáhnout v rámci svých obchodních aktivit konkurenceschopných výnosů při akceptovatelné úrovni rizika. Systematické řízení rizik má v gesci útvar RM, který nastavuje, kontroluje a vyhodnocuje limity. Analyzuje potencionální a skutečná rizika Společnosti, která vzápětí vyhodnocuje dle všech dostupných nástrojů. Řízení rizik, zahrnuje kontrolu rizik spojených se všemi obchodními aktivitami v prostředí, ve kterém Společnost operuje. Součástí strategie je i metodicky ucelený proces ICAAP. Systém ICAAP je iterativní proces, jehož důležitou součástí je identifikace rizik, kterým může být Společnost vystavena a ohodnocení jejich významnosti (tzv. risk assessment). Součástí systému ICAAP je také zpracování Katalogu rizik. RM aktualizuje Katalog minimálně jednou ročně nebo dle potřeby či identifikace nového rizika.  Pro rizika, která jsou hodnocena jako neakceptovatelná, Společnost rozhodne, zda je riziko dostatečně pokryto existujícími kontrolními či jinými mechanismy nebo zda je daný typ rizika nutno pokrýt ekonomickým kapitálem.  
Rizika se interně hodnotí ze dvou hledisek – závažnosti rizika a pravděpodobnosti výskytu. Podle celkového rizikového profilu jsou stanoveny kapitálové požadavky na krytí takto identifikovaných jednotlivých rizik.
Společnost v rámci svého řízení rizik stanoví dodatečný kapitál pouze na ta rizika, která byla posouzena jako neakceptovatelná.</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</si>
  <si>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</si>
  <si>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</si>
  <si>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</si>
  <si>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IF IP2.03 - Tabulka pro vysvětlení hlasování</t>
  </si>
  <si>
    <t>Řádek</t>
  </si>
  <si>
    <t>Hodnota</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</si>
  <si>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</si>
  <si>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</si>
  <si>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</si>
  <si>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</si>
  <si>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</si>
  <si>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</si>
  <si>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Pro</t>
  </si>
  <si>
    <t>Proti</t>
  </si>
  <si>
    <t>Zdržel se</t>
  </si>
  <si>
    <t>Celkem</t>
  </si>
  <si>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</si>
  <si>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</si>
  <si>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Michael Wittenburg</t>
  </si>
  <si>
    <t>věčný</t>
  </si>
  <si>
    <t>Pokladní hotovost a vaklady u centrálních bank</t>
  </si>
  <si>
    <t>Pohledávky za bankami a družstvními záložnami</t>
  </si>
  <si>
    <t>Pohledávky za nebankovními subjekty</t>
  </si>
  <si>
    <t>Účasti s rozhodujícím vlivem</t>
  </si>
  <si>
    <t>Dlouhodobý hmotný majetek</t>
  </si>
  <si>
    <t>Ostatní aktiva</t>
  </si>
  <si>
    <t>Náklady a příjmy příštích období</t>
  </si>
  <si>
    <t>Závazky vůči bankám a družstvním záložnám</t>
  </si>
  <si>
    <t>Závazky vůči nebankovním subjektům</t>
  </si>
  <si>
    <t>Ostatní pasiva</t>
  </si>
  <si>
    <t>Výnosy a výdaje příštích období</t>
  </si>
  <si>
    <t>Rezervy</t>
  </si>
  <si>
    <t>Zisk nebo ztráta za účetní období</t>
  </si>
  <si>
    <t xml:space="preserve">b </t>
  </si>
  <si>
    <t>Nástroj kmenového kapitálu tier 1 (*)</t>
  </si>
  <si>
    <t>Nástroj vedlejšího kapitálu tier 1 (*)</t>
  </si>
  <si>
    <t>Ostatní nástroje (**)</t>
  </si>
  <si>
    <r>
      <t>Položka (</t>
    </r>
    <r>
      <rPr>
        <b/>
        <vertAlign val="superscript"/>
        <sz val="11"/>
        <rFont val="Calibri"/>
        <family val="2"/>
        <scheme val="minor"/>
      </rPr>
      <t>1</t>
    </r>
    <r>
      <rPr>
        <b/>
        <sz val="11"/>
        <rFont val="Calibri"/>
        <family val="2"/>
        <scheme val="minor"/>
      </rPr>
      <t>)</t>
    </r>
  </si>
  <si>
    <t>Volný text / hodnota</t>
  </si>
  <si>
    <t>(1) Není-li položka relevantní, uveďte „nepoužije se“.</t>
  </si>
  <si>
    <t xml:space="preserve">Rozdíly v odměňování žen a mužů (*)  v %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</si>
  <si>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</si>
  <si>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</si>
  <si>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t>(**) Pracovníci, jejichž pracovní činnosti mají podstatný dopad na rizikový profil OCP nebo aktiv, která spravuje, na základě určení dle čl. 30 odst. 1 a 4 směrnice (EU) 2019/2034 (IFD) a nařízení Komise v přesené pravomoci (EU) 2021/2154.</t>
  </si>
  <si>
    <t>Je potřeba vyplnit všechna pole šablony. Pokud příslušné zásady či kritéria OCP nestanovil, je třeba tuto informaci v příslušném poli uvést (např. "není stanoveno").</t>
  </si>
  <si>
    <t>1,5</t>
  </si>
  <si>
    <r>
      <t xml:space="preserve">Společnost má stanovené cíle a zásady dle Nařízení IFR. V prostředí Společnosti je nejvýznamnějším kapitálovým požadavkem riziko pro trh a riziko pro podnik. Riziko pro trh - tržní riziko vyplývá z otevřené devizové pozice v cizích měnách. Společnost neobchoduje s instrumenty, které by generovaly akciové, komoditní a jiné tržní riziko. Společnost stanovuje soustavu limitů pro řízení tržního rizika. Společnost prostřednictvím limitů zajišťuje nepřekračování míry tržního rizika stanovené představenstvem. Riziko pro trh - úrokové riziko - v rámci své činnosti Společnost nepodstupuje úrokové riziko ve významné míře. Úroková pozice je Společností řízena pomocí metody PVBPV (present value of basis point value), která vyjadřuje citlivost současné hodnoty portfolia forwardových a swapových obchodů na změnu úrokové míry o jeden </t>
    </r>
    <r>
      <rPr>
        <sz val="11"/>
        <color rgb="FFFF0000"/>
        <rFont val="Calibri"/>
        <family val="2"/>
        <charset val="238"/>
        <scheme val="minor"/>
      </rPr>
      <t>bazický</t>
    </r>
    <r>
      <rPr>
        <sz val="11"/>
        <rFont val="Calibri"/>
        <family val="2"/>
        <charset val="238"/>
        <scheme val="minor"/>
      </rPr>
      <t xml:space="preserve"> bod („basis point“ je roven 0,01%) v jednotlivých měnách. Jako doplňkovou metodu řízení úrokové rizika Společnost provádí stresové testování na základě „ Obecných pokynů k řízení úrokového rizika investičního portfolia“ ze dne 19. července 2018 dle EBA. Společnost používá 6 scénářů úrokových šoků s cílem zachytit paralelní a neparalelní rizika související s časovými rozdíly. Tyto scénáře se vztahují na expozice v každé měně zvlášť. Veškeré mechanismy pro řízení tržních rizik jsou popsány ve vnitřních předpisech společnosti. Tyto mechanismy jsou plně v souladu s vydanými předpisy.</t>
    </r>
  </si>
  <si>
    <t>pohyblivá dividenda</t>
  </si>
  <si>
    <t>není relevantní</t>
  </si>
  <si>
    <t xml:space="preserve">Společnost k 31.12.2022 nepřekročila prahovou hodnotu pro OCP třídy 2 (hodnota rozvahových a podrozvahových aktiv v průběhu 4-letého období bezprostředně předcházejícího danému účetnímu období je větší než 100 mil EUR). </t>
  </si>
  <si>
    <t xml:space="preserve">Riziko likvidity je v případě společnosti definováno jako schopnost společnosti včas a řádně splnit závazky společnosti vůči klientům a potistranám z titulu realizace měnových konverzí a s nimi spojených platebních transakcí. Společnost má stanoveny mechanismy, které oddělují finanční prostředky klientů od provozních prostředků společnosti.
Společnost není ve větší míře vystavena riziku likvidity, neboť většina obchodů, které společnost s klienty uzavřela, jsou v okamžiku jejich vypořádání v plné výši kryty klientskými prostředky. Společnost průběžně dodržuje minimální požadavek na likviditu podle článku 43 Nařízení IFR. Společnost musí držet likvidní aktiva ve výši odpovídající přinejmenším třetině požadavků čtvrtiny fixních režijních nákladů.
</t>
  </si>
  <si>
    <t>Výbor pro rizika nebyl zřízen, tuto činnost vykonává dozorčí rada Společnosti. Podle § 12g ZPKT zřizuje výbor pro rizika OCP, jehož hodnota rozvahových a podrozvahových aktiv je větší než 100 mil EUR (v průměru za předchozí 4 roky), Společnost toto kritérium k 31.12.2022 nenaplnila.</t>
  </si>
  <si>
    <t>Společnost k 31.12.2022 nepřekročila prahovou hodnotu pro OCP třídy 2 (hodnota rozvahových a podrozvahových aktiv v průběhu 4-letého období bezprostředně předcházejícího danému účetnímu období je větší než 100 mil EUR) a zároveň Společnost není oprávněna poskytovat investiční služby k akciím obchodovaným na regulovaném trhu ale pouze k derivátovým nástrojům.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</si>
</sst>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0,"/>
    <numFmt numFmtId="166" formatCode="_-* #,##0\ _K_č_-;\-* #,##0\ _K_č_-;_-* &quot;-&quot;??\ _K_č_-;_-@_-"/>
  </numFmts>
  <fonts count="90">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u/>
      <sz val="10"/>
      <color indexed="12"/>
      <name val="Arial"/>
      <family val="2"/>
    </font>
    <font>
      <sz val="10"/>
      <name val="Arial"/>
      <family val="2"/>
      <charset val="238"/>
    </font>
    <font>
      <sz val="10"/>
      <name val="Arial CE"/>
      <charset val="238"/>
    </font>
    <font>
      <sz val="11"/>
      <color indexed="8"/>
      <name val="Calibri"/>
      <family val="2"/>
      <charset val="238"/>
    </font>
    <font>
      <sz val="8"/>
      <name val="Arial CE"/>
      <family val="2"/>
      <charset val="238"/>
    </font>
    <font>
      <sz val="11"/>
      <color indexed="9"/>
      <name val="Calibri"/>
      <family val="2"/>
      <charset val="238"/>
    </font>
    <font>
      <b/>
      <sz val="11"/>
      <color indexed="8"/>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b/>
      <sz val="8"/>
      <name val="Arial CE"/>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name val="Geneva"/>
      <charset val="238"/>
    </font>
    <font>
      <u/>
      <sz val="10"/>
      <color theme="10"/>
      <name val="Arial"/>
      <family val="2"/>
      <charset val="238"/>
    </font>
    <font>
      <sz val="11"/>
      <color indexed="8"/>
      <name val="Calibri"/>
      <family val="2"/>
      <scheme val="minor"/>
    </font>
    <font>
      <b/>
      <sz val="14"/>
      <name val="Calibri"/>
      <family val="2"/>
      <charset val="238"/>
      <scheme val="minor"/>
    </font>
    <font>
      <sz val="11"/>
      <color theme="0"/>
      <name val="Calibri"/>
      <family val="2"/>
      <charset val="238"/>
      <scheme val="minor"/>
    </font>
    <font>
      <b/>
      <sz val="9"/>
      <color indexed="81"/>
      <name val="Tahoma"/>
      <family val="2"/>
      <charset val="238"/>
    </font>
    <font>
      <sz val="9"/>
      <color indexed="81"/>
      <name val="Tahoma"/>
      <family val="2"/>
      <charset val="238"/>
    </font>
    <font>
      <b/>
      <vertAlign val="superscript"/>
      <sz val="11"/>
      <name val="Calibri"/>
      <family val="2"/>
      <scheme val="minor"/>
    </font>
    <font>
      <b/>
      <sz val="11"/>
      <color rgb="FFFF0000"/>
      <name val="Calibri"/>
      <family val="2"/>
      <charset val="238"/>
      <scheme val="minor"/>
    </font>
  </fonts>
  <fills count="2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31"/>
      </patternFill>
    </fill>
    <fill>
      <patternFill patternType="solid">
        <fgColor indexed="42"/>
      </patternFill>
    </fill>
    <fill>
      <patternFill patternType="solid">
        <fgColor indexed="27"/>
      </patternFill>
    </fill>
    <fill>
      <patternFill patternType="solid">
        <fgColor indexed="47"/>
      </patternFill>
    </fill>
    <fill>
      <patternFill patternType="solid">
        <fgColor indexed="36"/>
      </patternFill>
    </fill>
    <fill>
      <patternFill patternType="solid">
        <fgColor indexed="49"/>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56">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62" fillId="0" borderId="0"/>
    <xf numFmtId="0" fontId="62" fillId="0" borderId="0"/>
    <xf numFmtId="0" fontId="63" fillId="0" borderId="0"/>
    <xf numFmtId="0" fontId="61" fillId="0" borderId="0"/>
    <xf numFmtId="0" fontId="62" fillId="0" borderId="0"/>
    <xf numFmtId="0" fontId="19" fillId="0" borderId="0"/>
    <xf numFmtId="164" fontId="19" fillId="0" borderId="0" applyFont="0" applyFill="0" applyBorder="0" applyAlignment="0" applyProtection="0"/>
    <xf numFmtId="0" fontId="66" fillId="0" borderId="46" applyNumberFormat="0" applyFill="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82" fillId="0" borderId="0" applyNumberFormat="0" applyFill="0" applyBorder="0" applyAlignment="0" applyProtection="0"/>
    <xf numFmtId="0" fontId="67" fillId="15" borderId="47" applyNumberFormat="0" applyAlignment="0" applyProtection="0"/>
    <xf numFmtId="0" fontId="68" fillId="0" borderId="48" applyNumberFormat="0" applyFill="0" applyAlignment="0" applyProtection="0"/>
    <xf numFmtId="0" fontId="69" fillId="0" borderId="49" applyNumberFormat="0" applyFill="0" applyAlignment="0" applyProtection="0"/>
    <xf numFmtId="0" fontId="70" fillId="0" borderId="50" applyNumberFormat="0" applyFill="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16" borderId="0" applyNumberFormat="0" applyBorder="0" applyAlignment="0" applyProtection="0"/>
    <xf numFmtId="0" fontId="81" fillId="0" borderId="0"/>
    <xf numFmtId="0" fontId="61" fillId="0" borderId="0"/>
    <xf numFmtId="0" fontId="61" fillId="0" borderId="0"/>
    <xf numFmtId="0" fontId="61" fillId="17" borderId="51" applyNumberFormat="0" applyFont="0" applyAlignment="0" applyProtection="0"/>
    <xf numFmtId="0" fontId="73" fillId="0" borderId="52" applyNumberFormat="0" applyFill="0" applyAlignment="0" applyProtection="0"/>
    <xf numFmtId="0" fontId="74" fillId="10" borderId="0" applyNumberFormat="0" applyBorder="0" applyAlignment="0" applyProtection="0"/>
    <xf numFmtId="165" fontId="64" fillId="11" borderId="53"/>
    <xf numFmtId="0" fontId="75" fillId="0" borderId="0" applyNumberFormat="0" applyFill="0" applyBorder="0" applyAlignment="0" applyProtection="0"/>
    <xf numFmtId="165" fontId="76" fillId="9" borderId="53"/>
    <xf numFmtId="0" fontId="77" fillId="12" borderId="54" applyNumberFormat="0" applyAlignment="0" applyProtection="0"/>
    <xf numFmtId="0" fontId="78" fillId="18" borderId="54" applyNumberFormat="0" applyAlignment="0" applyProtection="0"/>
    <xf numFmtId="0" fontId="79" fillId="18" borderId="55" applyNumberFormat="0" applyAlignment="0" applyProtection="0"/>
    <xf numFmtId="0" fontId="80" fillId="0" borderId="0" applyNumberFormat="0" applyFill="0" applyBorder="0" applyAlignment="0" applyProtection="0"/>
    <xf numFmtId="0" fontId="65" fillId="19"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22" borderId="0" applyNumberFormat="0" applyBorder="0" applyAlignment="0" applyProtection="0"/>
    <xf numFmtId="0" fontId="83" fillId="0" borderId="0"/>
    <xf numFmtId="164" fontId="19" fillId="0" borderId="0" applyFont="0" applyFill="0" applyBorder="0" applyAlignment="0" applyProtection="0"/>
    <xf numFmtId="0" fontId="7" fillId="2" borderId="57" applyFont="0" applyBorder="0">
      <alignment horizontal="center" wrapText="1"/>
    </xf>
  </cellStyleXfs>
  <cellXfs count="524">
    <xf numFmtId="0" fontId="0" fillId="0" borderId="0" xfId="0"/>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0" fillId="0" borderId="1" xfId="0" applyBorder="1"/>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2" xfId="3" applyFont="1" applyFill="1" applyBorder="1" applyAlignment="1">
      <alignment horizontal="center" vertical="center"/>
    </xf>
    <xf numFmtId="0" fontId="1" fillId="7" borderId="22" xfId="0" applyFont="1" applyFill="1" applyBorder="1" applyAlignment="1">
      <alignment vertical="center" wrapText="1"/>
    </xf>
    <xf numFmtId="0" fontId="0" fillId="7" borderId="23"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42" fillId="7" borderId="4" xfId="3" applyFont="1" applyFill="1" applyBorder="1" applyAlignment="1"/>
    <xf numFmtId="0" fontId="33" fillId="7" borderId="18" xfId="0" applyFont="1" applyFill="1" applyBorder="1" applyAlignment="1">
      <alignment horizontal="center" vertical="center" wrapText="1"/>
    </xf>
    <xf numFmtId="0" fontId="16" fillId="7" borderId="4" xfId="3" applyFont="1" applyFill="1" applyBorder="1" applyAlignment="1">
      <alignment horizontal="center"/>
    </xf>
    <xf numFmtId="0" fontId="15" fillId="7" borderId="25" xfId="3" applyFont="1" applyFill="1" applyBorder="1" applyAlignment="1">
      <alignment horizontal="center" vertical="center" wrapText="1"/>
    </xf>
    <xf numFmtId="0" fontId="3" fillId="0" borderId="26" xfId="3" applyFont="1" applyBorder="1" applyAlignment="1">
      <alignment horizontal="center" vertical="center" wrapText="1"/>
    </xf>
    <xf numFmtId="0" fontId="13" fillId="0" borderId="19" xfId="3" applyFont="1" applyBorder="1" applyAlignment="1">
      <alignment vertical="center" wrapText="1"/>
    </xf>
    <xf numFmtId="0" fontId="3" fillId="0" borderId="27" xfId="3" applyFont="1" applyBorder="1" applyAlignment="1">
      <alignment horizontal="center" vertical="center" wrapText="1"/>
    </xf>
    <xf numFmtId="0" fontId="13" fillId="0" borderId="28" xfId="3" applyFont="1" applyBorder="1" applyAlignment="1">
      <alignment vertical="center" wrapText="1"/>
    </xf>
    <xf numFmtId="0" fontId="3" fillId="0" borderId="30" xfId="3" applyFont="1" applyBorder="1" applyAlignment="1">
      <alignment horizontal="center" vertical="center" wrapText="1"/>
    </xf>
    <xf numFmtId="0" fontId="3" fillId="0" borderId="32" xfId="3" applyFont="1" applyBorder="1" applyAlignment="1">
      <alignment horizontal="center" vertical="center" wrapText="1"/>
    </xf>
    <xf numFmtId="0" fontId="15" fillId="7" borderId="27" xfId="3"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0" fillId="7" borderId="25" xfId="0" applyFill="1" applyBorder="1" applyAlignment="1">
      <alignment horizont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3" fillId="0" borderId="41" xfId="3" applyFont="1" applyBorder="1" applyAlignment="1">
      <alignment horizontal="center" vertical="center" wrapText="1"/>
    </xf>
    <xf numFmtId="0" fontId="3" fillId="0" borderId="32" xfId="3" applyFont="1" applyBorder="1" applyAlignment="1">
      <alignment horizontal="left" vertical="center" wrapText="1"/>
    </xf>
    <xf numFmtId="0" fontId="3" fillId="0" borderId="42"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6" xfId="0" applyFont="1" applyFill="1" applyBorder="1" applyAlignment="1">
      <alignment vertical="center"/>
    </xf>
    <xf numFmtId="0" fontId="16" fillId="7" borderId="43" xfId="0" applyFont="1" applyFill="1" applyBorder="1" applyAlignment="1">
      <alignment vertical="center"/>
    </xf>
    <xf numFmtId="0" fontId="16" fillId="7" borderId="20" xfId="0" applyFont="1" applyFill="1" applyBorder="1" applyAlignment="1">
      <alignment horizontal="center" vertical="center"/>
    </xf>
    <xf numFmtId="0" fontId="23" fillId="7" borderId="26"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5" xfId="3" applyFont="1" applyFill="1" applyBorder="1" applyAlignment="1">
      <alignment horizontal="center" vertical="center" wrapText="1"/>
    </xf>
    <xf numFmtId="0" fontId="29" fillId="6" borderId="27" xfId="3" applyFont="1" applyFill="1" applyBorder="1" applyAlignment="1">
      <alignment horizontal="center" vertical="center" wrapText="1"/>
    </xf>
    <xf numFmtId="0" fontId="29" fillId="6" borderId="28" xfId="3" applyFont="1" applyFill="1" applyBorder="1">
      <alignment vertical="center"/>
    </xf>
    <xf numFmtId="0" fontId="29" fillId="6" borderId="30" xfId="3" applyFont="1" applyFill="1" applyBorder="1" applyAlignment="1">
      <alignment horizontal="center" vertical="center" wrapText="1"/>
    </xf>
    <xf numFmtId="0" fontId="29" fillId="6" borderId="32" xfId="3" applyFont="1" applyFill="1" applyBorder="1" applyAlignment="1">
      <alignment horizontal="center" vertical="center" wrapText="1"/>
    </xf>
    <xf numFmtId="0" fontId="33" fillId="6" borderId="33" xfId="0" applyFont="1" applyFill="1" applyBorder="1" applyAlignment="1">
      <alignment vertical="center" wrapText="1"/>
    </xf>
    <xf numFmtId="0" fontId="20" fillId="7" borderId="4" xfId="0" applyFont="1" applyFill="1" applyBorder="1" applyAlignment="1">
      <alignment vertical="top"/>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xf>
    <xf numFmtId="49" fontId="1" fillId="7" borderId="29" xfId="1" applyNumberFormat="1" applyFont="1" applyFill="1" applyBorder="1" applyAlignment="1">
      <alignment horizontal="center" vertical="center" wrapText="1"/>
    </xf>
    <xf numFmtId="49" fontId="1" fillId="7" borderId="23" xfId="1" applyNumberFormat="1" applyFont="1" applyFill="1" applyBorder="1" applyAlignment="1">
      <alignment horizontal="center" vertical="center"/>
    </xf>
    <xf numFmtId="49" fontId="1" fillId="7" borderId="42"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6" xfId="0" applyNumberFormat="1" applyFont="1" applyFill="1" applyBorder="1" applyAlignment="1">
      <alignment horizontal="center" vertical="center"/>
    </xf>
    <xf numFmtId="0" fontId="1" fillId="7" borderId="19" xfId="0" applyFont="1" applyFill="1" applyBorder="1"/>
    <xf numFmtId="0" fontId="1" fillId="7" borderId="20" xfId="0" applyFont="1" applyFill="1" applyBorder="1" applyAlignment="1">
      <alignment horizontal="center"/>
    </xf>
    <xf numFmtId="0" fontId="1" fillId="7" borderId="20" xfId="0" applyFont="1" applyFill="1" applyBorder="1"/>
    <xf numFmtId="49" fontId="1" fillId="7" borderId="27" xfId="0" applyNumberFormat="1"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28" xfId="0" applyFont="1" applyFill="1" applyBorder="1" applyAlignment="1">
      <alignment horizontal="center" vertical="center"/>
    </xf>
    <xf numFmtId="0" fontId="1" fillId="7" borderId="29" xfId="0"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7" xfId="0" applyBorder="1"/>
    <xf numFmtId="0" fontId="0" fillId="0" borderId="28" xfId="0" applyBorder="1"/>
    <xf numFmtId="0" fontId="0" fillId="0" borderId="29" xfId="0" applyBorder="1"/>
    <xf numFmtId="0" fontId="0" fillId="0" borderId="30" xfId="0" applyBorder="1"/>
    <xf numFmtId="0" fontId="0" fillId="0" borderId="35" xfId="0" applyBorder="1"/>
    <xf numFmtId="0" fontId="0" fillId="0" borderId="32" xfId="0" applyBorder="1"/>
    <xf numFmtId="0" fontId="0" fillId="0" borderId="33" xfId="0" applyBorder="1"/>
    <xf numFmtId="0" fontId="0" fillId="0" borderId="34" xfId="0" applyBorder="1"/>
    <xf numFmtId="0" fontId="23" fillId="0" borderId="27" xfId="3" applyFont="1" applyBorder="1" applyAlignment="1">
      <alignment horizontal="center" vertical="center" wrapText="1"/>
    </xf>
    <xf numFmtId="0" fontId="23" fillId="0" borderId="28" xfId="0" applyFont="1" applyBorder="1" applyAlignment="1">
      <alignment horizontal="left" vertical="center" indent="1"/>
    </xf>
    <xf numFmtId="0" fontId="23" fillId="0" borderId="30" xfId="3" applyFont="1" applyBorder="1" applyAlignment="1">
      <alignment horizontal="center" vertical="center" wrapText="1"/>
    </xf>
    <xf numFmtId="0" fontId="23" fillId="0" borderId="1" xfId="0" applyFont="1" applyBorder="1" applyAlignment="1">
      <alignment horizontal="left" vertical="center" indent="1"/>
    </xf>
    <xf numFmtId="0" fontId="23" fillId="0" borderId="38" xfId="3" applyFont="1" applyBorder="1" applyAlignment="1">
      <alignment horizontal="center" vertical="center" wrapText="1"/>
    </xf>
    <xf numFmtId="0" fontId="23" fillId="0" borderId="14"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2" xfId="3" applyFont="1" applyBorder="1" applyAlignment="1">
      <alignment horizontal="center" vertical="center" wrapText="1"/>
    </xf>
    <xf numFmtId="0" fontId="23" fillId="0" borderId="33" xfId="0" applyFont="1" applyBorder="1" applyAlignment="1">
      <alignment horizontal="left" vertical="center" indent="1"/>
    </xf>
    <xf numFmtId="0" fontId="0" fillId="0" borderId="0" xfId="3" applyFont="1">
      <alignment vertical="center"/>
    </xf>
    <xf numFmtId="0" fontId="16" fillId="7" borderId="19" xfId="9" applyFont="1" applyFill="1" applyBorder="1" applyAlignment="1">
      <alignment horizontal="center" vertical="center" wrapText="1"/>
    </xf>
    <xf numFmtId="0" fontId="16" fillId="7" borderId="19" xfId="9" applyFont="1" applyFill="1" applyBorder="1" applyAlignment="1">
      <alignment horizontal="center" vertical="center"/>
    </xf>
    <xf numFmtId="0" fontId="16" fillId="7" borderId="21" xfId="9" applyFont="1" applyFill="1" applyBorder="1" applyAlignment="1">
      <alignment horizontal="center" vertical="center" wrapText="1"/>
    </xf>
    <xf numFmtId="0" fontId="16" fillId="7" borderId="20"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7"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9" fillId="7" borderId="1" xfId="0" applyFont="1" applyFill="1" applyBorder="1" applyAlignment="1">
      <alignment horizontal="left" wrapText="1"/>
    </xf>
    <xf numFmtId="0" fontId="12" fillId="0" borderId="27" xfId="3" applyFont="1" applyBorder="1" applyAlignment="1">
      <alignment horizontal="center" vertical="center" wrapText="1"/>
    </xf>
    <xf numFmtId="0" fontId="12" fillId="0" borderId="28" xfId="3" applyFont="1" applyBorder="1">
      <alignment vertical="center"/>
    </xf>
    <xf numFmtId="0" fontId="12" fillId="0" borderId="30"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3" xfId="3" applyFont="1" applyBorder="1" applyAlignment="1">
      <alignment horizontal="left" vertical="center" wrapText="1"/>
    </xf>
    <xf numFmtId="0" fontId="1" fillId="7" borderId="26"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0" fillId="6" borderId="27" xfId="0" applyFill="1" applyBorder="1" applyAlignment="1">
      <alignment horizontal="center" vertical="top" wrapText="1"/>
    </xf>
    <xf numFmtId="0" fontId="15" fillId="6" borderId="28" xfId="0" applyFont="1" applyFill="1" applyBorder="1" applyAlignment="1">
      <alignment vertical="center" wrapText="1"/>
    </xf>
    <xf numFmtId="0" fontId="55" fillId="5" borderId="28" xfId="0" applyFont="1" applyFill="1" applyBorder="1" applyAlignment="1">
      <alignment vertical="center" wrapText="1"/>
    </xf>
    <xf numFmtId="0" fontId="55" fillId="5" borderId="29" xfId="0" applyFont="1" applyFill="1" applyBorder="1" applyAlignment="1">
      <alignment vertical="center" wrapText="1"/>
    </xf>
    <xf numFmtId="0" fontId="0" fillId="6" borderId="30" xfId="0" applyFill="1" applyBorder="1" applyAlignment="1">
      <alignment horizontal="center" vertical="top" wrapText="1"/>
    </xf>
    <xf numFmtId="0" fontId="15" fillId="6" borderId="1" xfId="0" applyFont="1" applyFill="1" applyBorder="1" applyAlignment="1">
      <alignment vertical="center" wrapText="1"/>
    </xf>
    <xf numFmtId="0" fontId="55" fillId="5" borderId="1" xfId="0" applyFont="1" applyFill="1" applyBorder="1" applyAlignment="1">
      <alignment vertical="center" wrapText="1"/>
    </xf>
    <xf numFmtId="0" fontId="0" fillId="6" borderId="1" xfId="0"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2" xfId="0" applyFill="1" applyBorder="1" applyAlignment="1">
      <alignment horizontal="center" vertical="top" wrapText="1"/>
    </xf>
    <xf numFmtId="0" fontId="0" fillId="6" borderId="33" xfId="0" applyFill="1" applyBorder="1" applyAlignment="1">
      <alignment horizontal="left" vertical="center" wrapText="1" indent="4"/>
    </xf>
    <xf numFmtId="0" fontId="0" fillId="6" borderId="28" xfId="0" applyFill="1" applyBorder="1" applyAlignment="1">
      <alignment vertical="top" wrapText="1"/>
    </xf>
    <xf numFmtId="0" fontId="0" fillId="6" borderId="1" xfId="0" applyFill="1" applyBorder="1" applyAlignment="1">
      <alignment horizontal="left" vertical="top" wrapText="1" indent="1"/>
    </xf>
    <xf numFmtId="0" fontId="0" fillId="6" borderId="1" xfId="0" applyFill="1" applyBorder="1" applyAlignment="1">
      <alignment vertical="top" wrapText="1"/>
    </xf>
    <xf numFmtId="0" fontId="0" fillId="6" borderId="44"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3" xfId="0" applyFill="1" applyBorder="1" applyAlignment="1">
      <alignment vertical="top" wrapText="1"/>
    </xf>
    <xf numFmtId="0" fontId="1" fillId="0" borderId="6" xfId="0" applyFont="1" applyBorder="1"/>
    <xf numFmtId="0" fontId="1" fillId="0" borderId="1" xfId="0" applyFont="1" applyBorder="1"/>
    <xf numFmtId="0" fontId="35" fillId="7" borderId="27"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5" xfId="0" applyFont="1" applyFill="1" applyBorder="1" applyAlignment="1">
      <alignment horizontal="center" vertical="center"/>
    </xf>
    <xf numFmtId="0" fontId="55" fillId="6" borderId="41" xfId="0" applyFont="1" applyFill="1" applyBorder="1" applyAlignment="1">
      <alignment horizontal="left" vertical="center" wrapText="1"/>
    </xf>
    <xf numFmtId="0" fontId="0" fillId="6" borderId="0" xfId="0" applyFill="1" applyAlignment="1">
      <alignment wrapText="1"/>
    </xf>
    <xf numFmtId="0" fontId="0" fillId="0" borderId="35" xfId="0" applyBorder="1" applyAlignment="1">
      <alignment horizontal="center"/>
    </xf>
    <xf numFmtId="0" fontId="55" fillId="6" borderId="42" xfId="0" applyFont="1" applyFill="1" applyBorder="1" applyAlignment="1">
      <alignment horizontal="left" vertical="center" wrapText="1" indent="1"/>
    </xf>
    <xf numFmtId="0" fontId="16" fillId="7" borderId="27" xfId="0" applyFont="1" applyFill="1" applyBorder="1" applyAlignment="1">
      <alignment horizontal="center" vertical="center"/>
    </xf>
    <xf numFmtId="0" fontId="55" fillId="6" borderId="28" xfId="0" applyFont="1" applyFill="1" applyBorder="1" applyAlignment="1">
      <alignment horizontal="left" vertical="center" wrapText="1"/>
    </xf>
    <xf numFmtId="0" fontId="1" fillId="5" borderId="28" xfId="0" applyFont="1" applyFill="1" applyBorder="1"/>
    <xf numFmtId="0" fontId="1" fillId="5" borderId="29"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5" xfId="0" applyFont="1" applyFill="1" applyBorder="1" applyAlignment="1">
      <alignment horizontal="center" vertical="center"/>
    </xf>
    <xf numFmtId="0" fontId="55" fillId="6" borderId="33" xfId="0" applyFont="1" applyFill="1" applyBorder="1" applyAlignment="1">
      <alignment horizontal="left" vertical="center" wrapTex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8"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6" fillId="7" borderId="27" xfId="3" applyFont="1" applyFill="1" applyBorder="1" applyAlignment="1">
      <alignment horizontal="center" vertical="center" wrapText="1"/>
    </xf>
    <xf numFmtId="0" fontId="16" fillId="7" borderId="29" xfId="3" applyFont="1" applyFill="1" applyBorder="1" applyAlignment="1">
      <alignment horizontal="center" vertical="center" wrapText="1"/>
    </xf>
    <xf numFmtId="0" fontId="11" fillId="7" borderId="30"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3" fillId="0" borderId="27" xfId="3" applyFont="1" applyBorder="1">
      <alignment vertical="center"/>
    </xf>
    <xf numFmtId="0" fontId="13" fillId="0" borderId="30"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35"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40" xfId="3" applyFont="1" applyBorder="1">
      <alignment vertical="center"/>
    </xf>
    <xf numFmtId="0" fontId="13" fillId="0" borderId="6" xfId="3" applyFont="1" applyBorder="1" applyAlignment="1">
      <alignment vertical="center" wrapText="1"/>
    </xf>
    <xf numFmtId="0" fontId="13" fillId="0" borderId="31" xfId="3" applyFont="1" applyBorder="1" applyAlignment="1">
      <alignment horizontal="center" vertical="center" wrapText="1"/>
    </xf>
    <xf numFmtId="0" fontId="13" fillId="0" borderId="32" xfId="3" applyFont="1" applyBorder="1">
      <alignment vertical="center"/>
    </xf>
    <xf numFmtId="0" fontId="11" fillId="0" borderId="33" xfId="3" applyFont="1" applyBorder="1" applyAlignment="1">
      <alignment vertical="center" wrapText="1"/>
    </xf>
    <xf numFmtId="0" fontId="13" fillId="0" borderId="33" xfId="3" applyFont="1" applyBorder="1" applyAlignment="1">
      <alignment vertical="center" wrapText="1"/>
    </xf>
    <xf numFmtId="0" fontId="13" fillId="0" borderId="34" xfId="3" applyFont="1" applyBorder="1" applyAlignment="1">
      <alignment horizontal="center" vertical="center" wrapText="1"/>
    </xf>
    <xf numFmtId="0" fontId="13" fillId="8" borderId="28" xfId="3" applyFont="1" applyFill="1" applyBorder="1" applyAlignment="1">
      <alignment vertical="center" wrapText="1"/>
    </xf>
    <xf numFmtId="0" fontId="13" fillId="8" borderId="1"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3" xfId="3" applyFont="1" applyFill="1" applyBorder="1" applyAlignment="1">
      <alignment vertical="center" wrapText="1"/>
    </xf>
    <xf numFmtId="0" fontId="59" fillId="8" borderId="28"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9" xfId="3" applyFont="1" applyBorder="1" applyAlignment="1">
      <alignment horizontal="center" vertical="center" wrapText="1"/>
    </xf>
    <xf numFmtId="0" fontId="33" fillId="6" borderId="0" xfId="0" applyFont="1" applyFill="1"/>
    <xf numFmtId="14" fontId="16" fillId="7" borderId="5" xfId="3" applyNumberFormat="1" applyFont="1" applyFill="1" applyBorder="1" applyAlignment="1">
      <alignment horizontal="center"/>
    </xf>
    <xf numFmtId="0" fontId="3" fillId="7" borderId="8" xfId="3" applyFont="1" applyFill="1" applyBorder="1" applyAlignment="1">
      <alignment horizontal="center" vertical="center"/>
    </xf>
    <xf numFmtId="0" fontId="3" fillId="7" borderId="44" xfId="3" applyFont="1" applyFill="1" applyBorder="1" applyAlignment="1">
      <alignment horizontal="center" vertical="center"/>
    </xf>
    <xf numFmtId="3" fontId="0" fillId="0" borderId="56" xfId="0" applyNumberFormat="1" applyBorder="1"/>
    <xf numFmtId="0" fontId="3" fillId="0" borderId="44" xfId="3" applyFont="1" applyBorder="1" applyAlignment="1">
      <alignment horizontal="center" vertical="center"/>
    </xf>
    <xf numFmtId="0" fontId="3" fillId="0" borderId="9" xfId="3" applyFont="1" applyBorder="1" applyAlignment="1">
      <alignment horizontal="center" vertical="center"/>
    </xf>
    <xf numFmtId="0" fontId="20" fillId="0" borderId="20" xfId="0" applyFont="1" applyBorder="1" applyAlignment="1">
      <alignment wrapText="1"/>
    </xf>
    <xf numFmtId="0" fontId="84" fillId="0" borderId="0" xfId="9" applyFont="1" applyAlignment="1">
      <alignment horizontal="left" vertical="center"/>
    </xf>
    <xf numFmtId="0" fontId="29" fillId="0" borderId="35" xfId="3" applyFont="1" applyBorder="1">
      <alignment vertical="center"/>
    </xf>
    <xf numFmtId="0" fontId="55" fillId="6" borderId="28" xfId="0" applyFont="1" applyFill="1" applyBorder="1" applyAlignment="1">
      <alignment vertical="center" wrapText="1"/>
    </xf>
    <xf numFmtId="0" fontId="55" fillId="6" borderId="1" xfId="0" applyFont="1" applyFill="1" applyBorder="1" applyAlignment="1">
      <alignment vertical="center" wrapText="1"/>
    </xf>
    <xf numFmtId="0" fontId="55" fillId="6" borderId="35" xfId="0" applyFont="1" applyFill="1" applyBorder="1" applyAlignment="1">
      <alignment vertical="center" wrapText="1"/>
    </xf>
    <xf numFmtId="0" fontId="29" fillId="6" borderId="5" xfId="0" applyFont="1" applyFill="1" applyBorder="1" applyAlignment="1">
      <alignment horizontal="center" vertical="center" wrapText="1"/>
    </xf>
    <xf numFmtId="0" fontId="55" fillId="6" borderId="33" xfId="0" applyFont="1" applyFill="1" applyBorder="1" applyAlignment="1">
      <alignment vertical="center" wrapText="1"/>
    </xf>
    <xf numFmtId="0" fontId="55" fillId="6" borderId="34" xfId="0" applyFont="1" applyFill="1" applyBorder="1" applyAlignment="1">
      <alignment vertical="center" wrapText="1"/>
    </xf>
    <xf numFmtId="0" fontId="55" fillId="6" borderId="28" xfId="0" applyFont="1" applyFill="1" applyBorder="1" applyAlignment="1">
      <alignment vertical="top" wrapText="1"/>
    </xf>
    <xf numFmtId="0" fontId="55" fillId="6" borderId="29" xfId="0" applyFont="1" applyFill="1" applyBorder="1" applyAlignment="1">
      <alignment vertical="top" wrapText="1"/>
    </xf>
    <xf numFmtId="0" fontId="55" fillId="6" borderId="1" xfId="0" applyFont="1" applyFill="1" applyBorder="1" applyAlignment="1">
      <alignment vertical="top" wrapText="1"/>
    </xf>
    <xf numFmtId="0" fontId="55" fillId="6" borderId="35" xfId="0" applyFont="1" applyFill="1" applyBorder="1" applyAlignment="1">
      <alignment vertical="top" wrapText="1"/>
    </xf>
    <xf numFmtId="0" fontId="55" fillId="6" borderId="33" xfId="0" applyFont="1" applyFill="1" applyBorder="1" applyAlignment="1">
      <alignment vertical="top" wrapText="1"/>
    </xf>
    <xf numFmtId="0" fontId="55" fillId="6" borderId="34" xfId="0" applyFont="1" applyFill="1" applyBorder="1" applyAlignment="1">
      <alignment vertical="top" wrapText="1"/>
    </xf>
    <xf numFmtId="0" fontId="85" fillId="6" borderId="1" xfId="0" applyFont="1" applyFill="1" applyBorder="1"/>
    <xf numFmtId="0" fontId="16" fillId="6" borderId="1" xfId="9" applyFont="1" applyFill="1" applyBorder="1" applyAlignment="1">
      <alignment horizontal="left" vertical="center"/>
    </xf>
    <xf numFmtId="0" fontId="29" fillId="6" borderId="35" xfId="3" applyFont="1" applyFill="1" applyBorder="1">
      <alignment vertical="center"/>
    </xf>
    <xf numFmtId="0" fontId="15" fillId="7" borderId="61" xfId="3" applyFont="1" applyFill="1" applyBorder="1" applyAlignment="1">
      <alignment horizontal="center" vertical="center" wrapText="1"/>
    </xf>
    <xf numFmtId="0" fontId="23" fillId="0" borderId="20" xfId="3" applyFont="1" applyBorder="1" applyAlignment="1">
      <alignment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23" fillId="7" borderId="59"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0" fillId="0" borderId="0" xfId="0" applyAlignment="1">
      <alignment horizontal="right" vertical="top"/>
    </xf>
    <xf numFmtId="0" fontId="3" fillId="0" borderId="0" xfId="3" applyFont="1" applyAlignment="1">
      <alignment horizontal="center" vertical="center" wrapText="1"/>
    </xf>
    <xf numFmtId="0" fontId="15" fillId="7" borderId="63" xfId="3" applyFont="1" applyFill="1" applyBorder="1" applyAlignment="1">
      <alignment horizontal="center" vertical="center" wrapText="1"/>
    </xf>
    <xf numFmtId="0" fontId="0" fillId="7" borderId="58" xfId="0" applyFill="1" applyBorder="1" applyAlignment="1">
      <alignment vertical="top"/>
    </xf>
    <xf numFmtId="0" fontId="1" fillId="7" borderId="57" xfId="0" applyFont="1" applyFill="1" applyBorder="1" applyAlignment="1">
      <alignment vertical="top"/>
    </xf>
    <xf numFmtId="0" fontId="0" fillId="0" borderId="0" xfId="0" applyAlignment="1">
      <alignment vertical="top" wrapText="1"/>
    </xf>
    <xf numFmtId="0" fontId="5" fillId="7" borderId="64" xfId="3" applyFill="1" applyBorder="1" applyAlignment="1"/>
    <xf numFmtId="0" fontId="10" fillId="7" borderId="58" xfId="3" applyFont="1" applyFill="1" applyBorder="1" applyAlignment="1"/>
    <xf numFmtId="0" fontId="18" fillId="7" borderId="57" xfId="3" applyFont="1" applyFill="1" applyBorder="1" applyAlignment="1"/>
    <xf numFmtId="49" fontId="1" fillId="7" borderId="28" xfId="1" applyNumberFormat="1" applyFont="1" applyFill="1" applyBorder="1" applyAlignment="1">
      <alignment horizontal="center" vertical="center" wrapText="1"/>
    </xf>
    <xf numFmtId="0" fontId="0" fillId="6" borderId="57" xfId="0" applyFill="1" applyBorder="1" applyAlignment="1">
      <alignment wrapText="1"/>
    </xf>
    <xf numFmtId="0" fontId="55" fillId="6" borderId="57" xfId="0" applyFont="1" applyFill="1" applyBorder="1" applyAlignment="1">
      <alignment horizontal="left" vertical="center" wrapText="1"/>
    </xf>
    <xf numFmtId="0" fontId="33" fillId="0" borderId="29" xfId="3" applyFont="1" applyBorder="1" applyAlignment="1">
      <alignment vertical="center" wrapText="1"/>
    </xf>
    <xf numFmtId="0" fontId="33" fillId="0" borderId="35" xfId="3" applyFont="1" applyBorder="1" applyAlignment="1">
      <alignment vertical="center" wrapText="1"/>
    </xf>
    <xf numFmtId="166" fontId="23" fillId="6" borderId="1" xfId="54" applyNumberFormat="1" applyFont="1" applyFill="1" applyBorder="1" applyAlignment="1">
      <alignment vertical="center" wrapText="1"/>
    </xf>
    <xf numFmtId="166" fontId="23" fillId="6" borderId="35" xfId="54" applyNumberFormat="1" applyFont="1" applyFill="1" applyBorder="1" applyAlignment="1">
      <alignment vertical="center" wrapText="1"/>
    </xf>
    <xf numFmtId="0" fontId="23" fillId="6" borderId="1" xfId="0" applyFont="1" applyFill="1" applyBorder="1" applyAlignment="1">
      <alignment vertical="center" wrapText="1"/>
    </xf>
    <xf numFmtId="0" fontId="23" fillId="6" borderId="35" xfId="0" applyFont="1" applyFill="1" applyBorder="1" applyAlignment="1">
      <alignment vertical="center" wrapText="1"/>
    </xf>
    <xf numFmtId="3" fontId="23" fillId="0" borderId="1" xfId="0" applyNumberFormat="1" applyFont="1" applyBorder="1" applyAlignment="1">
      <alignment vertical="top" wrapText="1"/>
    </xf>
    <xf numFmtId="3" fontId="23" fillId="0" borderId="33" xfId="0" applyNumberFormat="1" applyFont="1" applyBorder="1" applyAlignment="1">
      <alignment vertical="top" wrapText="1"/>
    </xf>
    <xf numFmtId="49" fontId="1" fillId="7" borderId="1" xfId="0" applyNumberFormat="1" applyFont="1" applyFill="1" applyBorder="1" applyAlignment="1">
      <alignment horizontal="left" vertical="center"/>
    </xf>
    <xf numFmtId="166" fontId="3" fillId="0" borderId="1" xfId="54" applyNumberFormat="1" applyFont="1" applyFill="1" applyBorder="1" applyAlignment="1">
      <alignment vertical="center"/>
    </xf>
    <xf numFmtId="166" fontId="13" fillId="0" borderId="28" xfId="54" applyNumberFormat="1" applyFont="1" applyFill="1" applyBorder="1" applyAlignment="1">
      <alignment vertical="center" wrapText="1"/>
    </xf>
    <xf numFmtId="166" fontId="13" fillId="0" borderId="1" xfId="54" applyNumberFormat="1" applyFont="1" applyFill="1" applyBorder="1" applyAlignment="1">
      <alignment vertical="center" wrapText="1"/>
    </xf>
    <xf numFmtId="166" fontId="3" fillId="0" borderId="28" xfId="54" applyNumberFormat="1" applyFont="1" applyFill="1" applyBorder="1" applyAlignment="1">
      <alignment vertical="center"/>
    </xf>
    <xf numFmtId="0" fontId="3" fillId="0" borderId="29" xfId="3" applyFont="1" applyBorder="1">
      <alignment vertical="center"/>
    </xf>
    <xf numFmtId="0" fontId="3" fillId="0" borderId="35" xfId="3" applyFont="1" applyBorder="1">
      <alignment vertical="center"/>
    </xf>
    <xf numFmtId="166" fontId="2" fillId="0" borderId="1" xfId="54" applyNumberFormat="1" applyFont="1" applyFill="1" applyBorder="1" applyAlignment="1">
      <alignment vertical="center"/>
    </xf>
    <xf numFmtId="0" fontId="2" fillId="0" borderId="35" xfId="3" applyFont="1" applyBorder="1">
      <alignment vertical="center"/>
    </xf>
    <xf numFmtId="0" fontId="2" fillId="0" borderId="1" xfId="3" applyFont="1" applyBorder="1">
      <alignment vertical="center"/>
    </xf>
    <xf numFmtId="0" fontId="3" fillId="0" borderId="33" xfId="3" applyFont="1" applyBorder="1">
      <alignment vertical="center"/>
    </xf>
    <xf numFmtId="0" fontId="3" fillId="0" borderId="34" xfId="3" applyFont="1" applyBorder="1">
      <alignment vertical="center"/>
    </xf>
    <xf numFmtId="166" fontId="23" fillId="0" borderId="29" xfId="54" applyNumberFormat="1" applyFont="1" applyFill="1" applyBorder="1"/>
    <xf numFmtId="166" fontId="23" fillId="0" borderId="35" xfId="54" applyNumberFormat="1" applyFont="1" applyFill="1" applyBorder="1"/>
    <xf numFmtId="166" fontId="23" fillId="0" borderId="39" xfId="54" applyNumberFormat="1" applyFont="1" applyFill="1" applyBorder="1"/>
    <xf numFmtId="166" fontId="23" fillId="0" borderId="31" xfId="54" applyNumberFormat="1" applyFont="1" applyFill="1" applyBorder="1"/>
    <xf numFmtId="166" fontId="23" fillId="0" borderId="34" xfId="54" applyNumberFormat="1" applyFont="1" applyFill="1" applyBorder="1"/>
    <xf numFmtId="0" fontId="16" fillId="0" borderId="0" xfId="0" applyFont="1" applyAlignment="1">
      <alignment horizontal="center" vertical="center" wrapText="1"/>
    </xf>
    <xf numFmtId="0" fontId="16" fillId="7" borderId="63" xfId="0" applyFont="1" applyFill="1" applyBorder="1" applyAlignment="1">
      <alignment horizontal="center"/>
    </xf>
    <xf numFmtId="0" fontId="0" fillId="6" borderId="1" xfId="0" applyFill="1" applyBorder="1" applyAlignment="1">
      <alignment wrapText="1"/>
    </xf>
    <xf numFmtId="0" fontId="0" fillId="6" borderId="33" xfId="0" applyFill="1" applyBorder="1" applyAlignment="1">
      <alignment wrapText="1"/>
    </xf>
    <xf numFmtId="0" fontId="1" fillId="7" borderId="19" xfId="0" applyFont="1" applyFill="1" applyBorder="1" applyAlignment="1">
      <alignment horizontal="center"/>
    </xf>
    <xf numFmtId="0" fontId="16" fillId="7" borderId="30" xfId="0" applyFont="1" applyFill="1" applyBorder="1" applyAlignment="1">
      <alignment horizontal="center" vertical="center"/>
    </xf>
    <xf numFmtId="0" fontId="16" fillId="7" borderId="32" xfId="0" applyFont="1" applyFill="1" applyBorder="1" applyAlignment="1">
      <alignment horizontal="center" vertical="center"/>
    </xf>
    <xf numFmtId="0" fontId="0" fillId="6" borderId="33" xfId="0" applyFill="1" applyBorder="1" applyAlignment="1">
      <alignment horizontal="left" indent="1"/>
    </xf>
    <xf numFmtId="0" fontId="29" fillId="0" borderId="44" xfId="3" applyFont="1" applyBorder="1" applyAlignment="1">
      <alignment vertical="center" wrapText="1"/>
    </xf>
    <xf numFmtId="0" fontId="15" fillId="7" borderId="65" xfId="3" applyFont="1" applyFill="1" applyBorder="1">
      <alignment vertical="center"/>
    </xf>
    <xf numFmtId="0" fontId="3" fillId="0" borderId="58" xfId="3" applyFont="1" applyBorder="1" applyAlignment="1">
      <alignment vertical="center" wrapText="1"/>
    </xf>
    <xf numFmtId="0" fontId="15" fillId="7" borderId="58" xfId="3" applyFont="1" applyFill="1" applyBorder="1">
      <alignment vertical="center"/>
    </xf>
    <xf numFmtId="0" fontId="3" fillId="0" borderId="58" xfId="3" applyFont="1" applyBorder="1">
      <alignment vertical="center"/>
    </xf>
    <xf numFmtId="0" fontId="3" fillId="0" borderId="66" xfId="3" applyFont="1" applyBorder="1">
      <alignment vertical="center"/>
    </xf>
    <xf numFmtId="0" fontId="15" fillId="7" borderId="8" xfId="3" applyFont="1" applyFill="1" applyBorder="1" applyAlignment="1">
      <alignment horizontal="center" vertical="center" wrapText="1"/>
    </xf>
    <xf numFmtId="0" fontId="3" fillId="0" borderId="44" xfId="3" applyFont="1" applyBorder="1" applyAlignment="1">
      <alignment horizontal="center" vertical="center" wrapText="1"/>
    </xf>
    <xf numFmtId="0" fontId="15" fillId="7" borderId="44" xfId="3" applyFont="1" applyFill="1" applyBorder="1" applyAlignment="1">
      <alignment horizontal="center" vertical="center" wrapText="1"/>
    </xf>
    <xf numFmtId="0" fontId="3" fillId="0" borderId="9" xfId="3" applyFont="1" applyBorder="1" applyAlignment="1">
      <alignment horizontal="center" vertical="center" wrapText="1"/>
    </xf>
    <xf numFmtId="0" fontId="3" fillId="0" borderId="40" xfId="3" applyFont="1" applyBorder="1" applyAlignment="1">
      <alignment horizontal="center" vertical="center" wrapText="1"/>
    </xf>
    <xf numFmtId="166" fontId="13" fillId="0" borderId="1" xfId="54" applyNumberFormat="1" applyFont="1" applyBorder="1" applyAlignment="1">
      <alignment vertical="center" wrapText="1"/>
    </xf>
    <xf numFmtId="0" fontId="5" fillId="0" borderId="6" xfId="3" applyBorder="1" applyAlignment="1"/>
    <xf numFmtId="0" fontId="2" fillId="7" borderId="12" xfId="3" applyFont="1" applyFill="1" applyBorder="1" applyAlignment="1"/>
    <xf numFmtId="0" fontId="3" fillId="0" borderId="38" xfId="3" applyFont="1" applyBorder="1" applyAlignment="1">
      <alignment horizontal="center" vertical="center" wrapText="1"/>
    </xf>
    <xf numFmtId="0" fontId="33" fillId="6" borderId="1" xfId="3" applyFont="1" applyFill="1" applyBorder="1">
      <alignment vertical="center"/>
    </xf>
    <xf numFmtId="0" fontId="89" fillId="6" borderId="0" xfId="0" applyFont="1" applyFill="1"/>
    <xf numFmtId="0" fontId="23" fillId="0" borderId="0" xfId="0" applyFont="1" applyAlignment="1">
      <alignment wrapText="1"/>
    </xf>
    <xf numFmtId="14" fontId="16" fillId="7" borderId="64" xfId="3" applyNumberFormat="1" applyFont="1" applyFill="1" applyBorder="1" applyAlignment="1">
      <alignment horizontal="center"/>
    </xf>
    <xf numFmtId="0" fontId="11" fillId="7" borderId="13" xfId="3" applyFont="1" applyFill="1" applyBorder="1" applyAlignment="1">
      <alignment horizontal="center" vertical="center" wrapText="1"/>
    </xf>
    <xf numFmtId="9" fontId="33" fillId="0" borderId="35" xfId="3" applyNumberFormat="1" applyFont="1" applyBorder="1" applyAlignment="1">
      <alignment vertical="center" wrapText="1"/>
    </xf>
    <xf numFmtId="9" fontId="20" fillId="0" borderId="34" xfId="0" applyNumberFormat="1" applyFont="1" applyBorder="1" applyAlignment="1">
      <alignment horizontal="right"/>
    </xf>
    <xf numFmtId="0" fontId="13" fillId="0" borderId="0" xfId="3" applyFont="1" applyAlignment="1"/>
    <xf numFmtId="0" fontId="11" fillId="0" borderId="0" xfId="3" applyFont="1" applyAlignment="1">
      <alignment vertical="center" wrapText="1"/>
    </xf>
    <xf numFmtId="0" fontId="11" fillId="7" borderId="61" xfId="3" applyFont="1" applyFill="1" applyBorder="1" applyAlignment="1">
      <alignment horizontal="center" vertical="center" wrapText="1"/>
    </xf>
    <xf numFmtId="0" fontId="59" fillId="8" borderId="59" xfId="3" applyFont="1" applyFill="1" applyBorder="1" applyAlignment="1">
      <alignment horizontal="center" vertical="center" wrapText="1"/>
    </xf>
    <xf numFmtId="0" fontId="11" fillId="7" borderId="62" xfId="3" applyFont="1" applyFill="1" applyBorder="1" applyAlignment="1">
      <alignment horizontal="center" vertical="center" wrapText="1"/>
    </xf>
    <xf numFmtId="0" fontId="13" fillId="0" borderId="61" xfId="3" applyFont="1" applyBorder="1">
      <alignment vertical="center"/>
    </xf>
    <xf numFmtId="0" fontId="11" fillId="0" borderId="59" xfId="3" applyFont="1" applyBorder="1" applyAlignment="1">
      <alignment vertical="center" wrapText="1"/>
    </xf>
    <xf numFmtId="166" fontId="16" fillId="0" borderId="59" xfId="54" applyNumberFormat="1" applyFont="1" applyBorder="1" applyAlignment="1">
      <alignment vertical="center" wrapText="1"/>
    </xf>
    <xf numFmtId="0" fontId="13" fillId="8" borderId="59" xfId="3" applyFont="1" applyFill="1" applyBorder="1" applyAlignment="1">
      <alignment vertical="center" wrapText="1"/>
    </xf>
    <xf numFmtId="0" fontId="13" fillId="0" borderId="62" xfId="3" applyFont="1" applyBorder="1" applyAlignment="1">
      <alignment horizontal="center" vertical="center" wrapText="1"/>
    </xf>
    <xf numFmtId="0" fontId="5" fillId="0" borderId="31" xfId="3" applyBorder="1" applyAlignment="1"/>
    <xf numFmtId="0" fontId="5" fillId="0" borderId="1" xfId="3" applyBorder="1" applyAlignment="1"/>
    <xf numFmtId="0" fontId="5" fillId="0" borderId="35" xfId="3" applyBorder="1" applyAlignment="1"/>
    <xf numFmtId="0" fontId="3" fillId="0" borderId="12" xfId="3" applyFont="1" applyBorder="1" applyAlignment="1">
      <alignment horizontal="center" vertical="center" wrapText="1"/>
    </xf>
    <xf numFmtId="0" fontId="13" fillId="0" borderId="24" xfId="3" applyFont="1" applyBorder="1" applyAlignment="1">
      <alignment vertical="center" wrapText="1"/>
    </xf>
    <xf numFmtId="0" fontId="3" fillId="0" borderId="67" xfId="3" applyFont="1" applyBorder="1">
      <alignment vertical="center"/>
    </xf>
    <xf numFmtId="0" fontId="3" fillId="0" borderId="2" xfId="3" applyFont="1" applyBorder="1">
      <alignment vertical="center"/>
    </xf>
    <xf numFmtId="0" fontId="13" fillId="0" borderId="2" xfId="3" applyFont="1" applyBorder="1">
      <alignment vertical="center"/>
    </xf>
    <xf numFmtId="0" fontId="4" fillId="0" borderId="2" xfId="3" applyFont="1" applyBorder="1">
      <alignment vertical="center"/>
    </xf>
    <xf numFmtId="0" fontId="3" fillId="0" borderId="31" xfId="3" applyFont="1" applyBorder="1">
      <alignment vertical="center"/>
    </xf>
    <xf numFmtId="0" fontId="13" fillId="0" borderId="44" xfId="3" applyFont="1" applyBorder="1">
      <alignment vertical="center"/>
    </xf>
    <xf numFmtId="0" fontId="3" fillId="0" borderId="44" xfId="3" applyFont="1" applyBorder="1">
      <alignment vertical="center"/>
    </xf>
    <xf numFmtId="0" fontId="23" fillId="0" borderId="44" xfId="3" applyFont="1" applyBorder="1">
      <alignment vertical="center"/>
    </xf>
    <xf numFmtId="14" fontId="3" fillId="0" borderId="44" xfId="3" applyNumberFormat="1" applyFont="1" applyBorder="1" applyAlignment="1">
      <alignment horizontal="left" vertical="top"/>
    </xf>
    <xf numFmtId="14" fontId="13" fillId="0" borderId="44" xfId="3" applyNumberFormat="1" applyFont="1" applyBorder="1" applyAlignment="1">
      <alignment horizontal="left" vertical="center"/>
    </xf>
    <xf numFmtId="0" fontId="3" fillId="0" borderId="9" xfId="3" applyFont="1" applyBorder="1">
      <alignment vertical="center"/>
    </xf>
    <xf numFmtId="0" fontId="13" fillId="0" borderId="68" xfId="3" applyFont="1" applyBorder="1">
      <alignment vertical="center"/>
    </xf>
    <xf numFmtId="0" fontId="16" fillId="7" borderId="15" xfId="3" applyFont="1" applyFill="1" applyBorder="1" applyAlignment="1">
      <alignment horizontal="center" vertical="center"/>
    </xf>
    <xf numFmtId="0" fontId="13" fillId="0" borderId="36" xfId="3" applyFont="1" applyBorder="1">
      <alignment vertical="center"/>
    </xf>
    <xf numFmtId="0" fontId="16" fillId="7" borderId="9" xfId="3" applyFont="1" applyFill="1" applyBorder="1" applyAlignment="1">
      <alignment horizontal="center" vertical="center" wrapText="1"/>
    </xf>
    <xf numFmtId="0" fontId="15" fillId="7" borderId="41" xfId="3" applyFont="1" applyFill="1" applyBorder="1" applyAlignment="1">
      <alignment vertical="center" wrapText="1"/>
    </xf>
    <xf numFmtId="0" fontId="16" fillId="7" borderId="68" xfId="3" applyFont="1" applyFill="1" applyBorder="1" applyAlignment="1">
      <alignment vertical="center" wrapText="1"/>
    </xf>
    <xf numFmtId="0" fontId="15" fillId="0" borderId="41" xfId="3" applyFont="1" applyBorder="1">
      <alignment vertical="center"/>
    </xf>
    <xf numFmtId="0" fontId="15" fillId="0" borderId="2" xfId="3" applyFont="1" applyBorder="1">
      <alignment vertical="center"/>
    </xf>
    <xf numFmtId="0" fontId="15" fillId="0" borderId="42" xfId="3" applyFont="1" applyBorder="1">
      <alignment vertical="center"/>
    </xf>
    <xf numFmtId="0" fontId="15" fillId="0" borderId="67" xfId="3" applyFont="1" applyBorder="1">
      <alignment vertical="center"/>
    </xf>
    <xf numFmtId="0" fontId="1" fillId="0" borderId="2" xfId="0" applyFont="1" applyBorder="1"/>
    <xf numFmtId="0" fontId="1" fillId="0" borderId="42" xfId="0" applyFont="1" applyBorder="1"/>
    <xf numFmtId="0" fontId="3" fillId="0" borderId="8" xfId="3" applyFont="1" applyBorder="1" applyAlignment="1">
      <alignment horizontal="center" vertical="center"/>
    </xf>
    <xf numFmtId="0" fontId="3" fillId="0" borderId="36" xfId="3" applyFont="1" applyBorder="1" applyAlignment="1">
      <alignment horizontal="center" vertical="center"/>
    </xf>
    <xf numFmtId="0" fontId="13" fillId="0" borderId="41" xfId="3" applyFont="1" applyBorder="1" applyAlignment="1">
      <alignment vertical="center" wrapText="1"/>
    </xf>
    <xf numFmtId="0" fontId="23" fillId="0" borderId="2" xfId="3" applyFont="1" applyBorder="1" applyAlignment="1">
      <alignment vertical="center" wrapText="1"/>
    </xf>
    <xf numFmtId="0" fontId="48" fillId="0" borderId="42" xfId="3" applyFont="1" applyBorder="1" applyAlignment="1">
      <alignment vertical="center" wrapText="1"/>
    </xf>
    <xf numFmtId="0" fontId="23" fillId="0" borderId="8" xfId="3" applyFont="1" applyBorder="1" applyAlignment="1">
      <alignment vertical="center" wrapText="1"/>
    </xf>
    <xf numFmtId="0" fontId="55" fillId="0" borderId="36" xfId="3" applyFont="1" applyBorder="1" applyAlignment="1">
      <alignment vertical="center" wrapText="1"/>
    </xf>
    <xf numFmtId="0" fontId="23" fillId="0" borderId="18" xfId="3" applyFont="1" applyBorder="1" applyAlignment="1">
      <alignment vertical="center" wrapText="1"/>
    </xf>
    <xf numFmtId="0" fontId="24" fillId="0" borderId="0" xfId="9" applyFont="1" applyAlignment="1">
      <alignment horizontal="left" vertical="center" wrapText="1"/>
    </xf>
    <xf numFmtId="0" fontId="23" fillId="0" borderId="59"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6" xfId="3" applyFont="1" applyBorder="1" applyAlignment="1">
      <alignment horizontal="left" vertical="center" wrapText="1"/>
    </xf>
    <xf numFmtId="0" fontId="0" fillId="0" borderId="16" xfId="3" applyFont="1" applyBorder="1" applyAlignment="1">
      <alignment horizontal="left" vertical="center" wrapText="1"/>
    </xf>
    <xf numFmtId="0" fontId="15" fillId="7" borderId="15" xfId="3" applyFont="1" applyFill="1" applyBorder="1" applyAlignment="1">
      <alignment horizontal="center" vertical="center" wrapText="1"/>
    </xf>
    <xf numFmtId="0" fontId="15" fillId="7" borderId="37" xfId="3" applyFont="1" applyFill="1" applyBorder="1" applyAlignment="1">
      <alignment horizontal="center" vertical="center" wrapText="1"/>
    </xf>
    <xf numFmtId="0" fontId="0" fillId="0" borderId="16" xfId="3" applyFont="1" applyBorder="1" applyAlignment="1">
      <alignment horizontal="left" wrapText="1"/>
    </xf>
    <xf numFmtId="0" fontId="23" fillId="0" borderId="0" xfId="0" applyFont="1" applyAlignment="1">
      <alignment horizontal="left" vertical="center" wrapText="1"/>
    </xf>
    <xf numFmtId="0" fontId="23" fillId="0" borderId="8"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9" xfId="0" applyFont="1" applyBorder="1" applyAlignment="1">
      <alignment horizontal="center" vertical="center" wrapText="1"/>
    </xf>
    <xf numFmtId="0" fontId="11" fillId="7" borderId="12"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6" xfId="3" applyFont="1" applyBorder="1" applyAlignment="1">
      <alignment horizontal="left" vertical="center"/>
    </xf>
    <xf numFmtId="0" fontId="51" fillId="0" borderId="57" xfId="0" applyFont="1" applyBorder="1" applyAlignment="1">
      <alignment horizontal="left" vertical="center"/>
    </xf>
    <xf numFmtId="0" fontId="51" fillId="0" borderId="58" xfId="0" applyFont="1" applyBorder="1" applyAlignment="1">
      <alignment horizontal="left" vertical="center"/>
    </xf>
    <xf numFmtId="0" fontId="5" fillId="0" borderId="0" xfId="3" applyAlignment="1">
      <alignment horizontal="left" wrapText="1"/>
    </xf>
    <xf numFmtId="0" fontId="23" fillId="0" borderId="0" xfId="3" applyFont="1" applyAlignment="1">
      <alignment horizontal="left" vertical="center" wrapText="1"/>
    </xf>
    <xf numFmtId="0" fontId="11" fillId="7" borderId="12" xfId="3" applyFont="1" applyFill="1" applyBorder="1" applyAlignment="1">
      <alignment horizontal="center" vertical="center" wrapText="1"/>
    </xf>
    <xf numFmtId="0" fontId="11" fillId="7" borderId="13"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2" xfId="3" applyFont="1" applyBorder="1" applyAlignment="1">
      <alignment horizontal="left" vertical="center" wrapText="1"/>
    </xf>
    <xf numFmtId="0" fontId="13" fillId="0" borderId="13" xfId="3" applyFont="1" applyBorder="1" applyAlignment="1">
      <alignment horizontal="left" vertical="center" wrapText="1"/>
    </xf>
    <xf numFmtId="0" fontId="13" fillId="0" borderId="10" xfId="3" applyFont="1" applyBorder="1" applyAlignment="1">
      <alignment horizontal="left" vertical="center" wrapText="1"/>
    </xf>
    <xf numFmtId="0" fontId="16" fillId="7" borderId="21"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0" xfId="3" applyFont="1" applyAlignment="1">
      <alignment horizontal="left" wrapText="1"/>
    </xf>
    <xf numFmtId="0" fontId="16" fillId="7" borderId="15" xfId="0" applyFont="1" applyFill="1" applyBorder="1" applyAlignment="1">
      <alignment horizontal="center" vertical="center"/>
    </xf>
    <xf numFmtId="0" fontId="16" fillId="7" borderId="37" xfId="0" applyFont="1" applyFill="1" applyBorder="1" applyAlignment="1">
      <alignment horizontal="center" vertical="center"/>
    </xf>
    <xf numFmtId="0" fontId="23" fillId="0" borderId="0" xfId="0" applyFont="1" applyAlignment="1">
      <alignment horizontal="left" wrapText="1"/>
    </xf>
    <xf numFmtId="0" fontId="20" fillId="6" borderId="15"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25" xfId="0" applyFont="1" applyFill="1" applyBorder="1" applyAlignment="1">
      <alignment horizontal="center" vertical="center"/>
    </xf>
    <xf numFmtId="0" fontId="33" fillId="0" borderId="0" xfId="0" applyFont="1" applyAlignment="1">
      <alignment horizontal="left" vertical="top" wrapText="1"/>
    </xf>
    <xf numFmtId="0" fontId="33" fillId="0" borderId="0" xfId="0" applyFont="1" applyAlignment="1">
      <alignment horizontal="left" vertical="top"/>
    </xf>
    <xf numFmtId="0" fontId="33" fillId="0" borderId="0" xfId="0" applyFont="1" applyAlignment="1">
      <alignment horizontal="left" wrapText="1"/>
    </xf>
    <xf numFmtId="0" fontId="20" fillId="6" borderId="0" xfId="0" applyFont="1" applyFill="1" applyAlignment="1">
      <alignment horizontal="left" wrapText="1"/>
    </xf>
    <xf numFmtId="0" fontId="0" fillId="6" borderId="25"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18" xfId="0" applyFill="1" applyBorder="1" applyAlignment="1">
      <alignment horizontal="center" vertical="center" wrapText="1"/>
    </xf>
    <xf numFmtId="0" fontId="0" fillId="7" borderId="12" xfId="0" applyFill="1" applyBorder="1" applyAlignment="1">
      <alignment horizontal="left" vertical="top" wrapText="1"/>
    </xf>
    <xf numFmtId="0" fontId="0" fillId="7" borderId="13"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4"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8" xfId="0" applyFill="1" applyBorder="1" applyAlignment="1">
      <alignment horizontal="center" vertical="center" wrapText="1"/>
    </xf>
    <xf numFmtId="0" fontId="27" fillId="0" borderId="0" xfId="0" applyFont="1" applyAlignment="1">
      <alignment horizontal="left" wrapText="1"/>
    </xf>
    <xf numFmtId="0" fontId="0" fillId="0" borderId="0" xfId="0" applyAlignment="1">
      <alignment horizontal="left" vertical="center" wrapText="1"/>
    </xf>
    <xf numFmtId="49" fontId="17" fillId="7" borderId="57" xfId="1" applyNumberFormat="1" applyFont="1" applyFill="1" applyBorder="1" applyAlignment="1">
      <alignment horizontal="left" vertical="center"/>
    </xf>
    <xf numFmtId="49" fontId="17" fillId="7" borderId="58" xfId="1" applyNumberFormat="1" applyFont="1" applyFill="1" applyBorder="1" applyAlignment="1">
      <alignment horizontal="left" vertical="center"/>
    </xf>
    <xf numFmtId="49" fontId="17" fillId="7" borderId="64" xfId="1" applyNumberFormat="1" applyFont="1" applyFill="1" applyBorder="1" applyAlignment="1">
      <alignment horizontal="left" vertical="center"/>
    </xf>
    <xf numFmtId="0" fontId="0" fillId="0" borderId="0" xfId="0" applyAlignment="1">
      <alignment horizontal="left" vertical="top" wrapText="1"/>
    </xf>
    <xf numFmtId="0" fontId="23" fillId="0" borderId="60" xfId="0" applyFont="1" applyBorder="1" applyAlignment="1">
      <alignment horizontal="left" vertical="center" wrapText="1"/>
    </xf>
    <xf numFmtId="0" fontId="23" fillId="0" borderId="11" xfId="0" applyFont="1" applyBorder="1" applyAlignment="1">
      <alignment horizontal="left" vertical="center" wrapText="1"/>
    </xf>
    <xf numFmtId="49" fontId="17" fillId="7" borderId="1"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1"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0" fontId="23" fillId="0" borderId="0" xfId="0" applyFont="1" applyAlignment="1">
      <alignment horizontal="left" vertical="top" wrapText="1"/>
    </xf>
    <xf numFmtId="49" fontId="17" fillId="7" borderId="57" xfId="0" applyNumberFormat="1" applyFont="1" applyFill="1" applyBorder="1" applyAlignment="1">
      <alignment horizontal="left" vertical="center"/>
    </xf>
    <xf numFmtId="49" fontId="17" fillId="7" borderId="58" xfId="0" applyNumberFormat="1" applyFont="1" applyFill="1" applyBorder="1" applyAlignment="1">
      <alignment horizontal="left" vertical="center"/>
    </xf>
    <xf numFmtId="49" fontId="17" fillId="7" borderId="64" xfId="0" applyNumberFormat="1" applyFont="1" applyFill="1" applyBorder="1" applyAlignment="1">
      <alignment horizontal="left" vertical="center"/>
    </xf>
    <xf numFmtId="49" fontId="1" fillId="7" borderId="57" xfId="0" applyNumberFormat="1" applyFont="1" applyFill="1" applyBorder="1" applyAlignment="1">
      <alignment horizontal="left" vertical="center"/>
    </xf>
    <xf numFmtId="49" fontId="1" fillId="7" borderId="58" xfId="0" applyNumberFormat="1" applyFont="1" applyFill="1" applyBorder="1" applyAlignment="1">
      <alignment horizontal="left" vertical="center"/>
    </xf>
    <xf numFmtId="49" fontId="1" fillId="7" borderId="64" xfId="0" applyNumberFormat="1" applyFont="1" applyFill="1" applyBorder="1" applyAlignment="1">
      <alignment horizontal="left" vertical="center"/>
    </xf>
    <xf numFmtId="49" fontId="23" fillId="0" borderId="60"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23" fillId="0" borderId="60" xfId="0" applyFont="1" applyBorder="1" applyAlignment="1">
      <alignment horizontal="left" wrapText="1"/>
    </xf>
    <xf numFmtId="0" fontId="44" fillId="7" borderId="57" xfId="0" applyFont="1" applyFill="1" applyBorder="1" applyAlignment="1">
      <alignment horizontal="left" vertical="center"/>
    </xf>
    <xf numFmtId="0" fontId="44" fillId="7" borderId="64" xfId="0" applyFont="1" applyFill="1" applyBorder="1" applyAlignment="1">
      <alignment horizontal="left" vertical="center"/>
    </xf>
    <xf numFmtId="0" fontId="1" fillId="7" borderId="27"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32" xfId="0" applyFont="1" applyFill="1" applyBorder="1" applyAlignment="1">
      <alignment horizontal="center"/>
    </xf>
    <xf numFmtId="0" fontId="1" fillId="7" borderId="34" xfId="0" applyFont="1" applyFill="1" applyBorder="1" applyAlignment="1">
      <alignment horizontal="center"/>
    </xf>
    <xf numFmtId="0" fontId="23" fillId="0" borderId="60" xfId="3" applyFont="1" applyBorder="1" applyAlignment="1">
      <alignment horizontal="left" wrapText="1"/>
    </xf>
    <xf numFmtId="0" fontId="0" fillId="0" borderId="17" xfId="0" applyBorder="1" applyAlignment="1">
      <alignment horizontal="left" vertical="center" wrapText="1"/>
    </xf>
    <xf numFmtId="0" fontId="33" fillId="0" borderId="44" xfId="3" applyFont="1" applyBorder="1" applyAlignment="1">
      <alignment vertical="center" wrapText="1"/>
    </xf>
    <xf numFmtId="0" fontId="23" fillId="0" borderId="6" xfId="0" applyFont="1" applyBorder="1"/>
    <xf numFmtId="0" fontId="23" fillId="0" borderId="27" xfId="0" applyFont="1" applyBorder="1"/>
    <xf numFmtId="0" fontId="23" fillId="0" borderId="26" xfId="0" applyFont="1" applyBorder="1" applyAlignment="1">
      <alignment horizontal="left" vertical="top" wrapText="1"/>
    </xf>
    <xf numFmtId="0" fontId="23" fillId="0" borderId="20" xfId="0" applyFont="1" applyBorder="1" applyAlignment="1">
      <alignment horizontal="left" vertical="top" wrapText="1"/>
    </xf>
    <xf numFmtId="0" fontId="13" fillId="0" borderId="10" xfId="3" applyFont="1" applyBorder="1">
      <alignment vertical="center"/>
    </xf>
  </cellXfs>
  <cellStyles count="56">
    <cellStyle name="=C:\WINNT35\SYSTEM32\COMMAND.COM" xfId="4" xr:uid="{00000000-0005-0000-0000-000000000000}"/>
    <cellStyle name="Celkem 2" xfId="20" xr:uid="{00000000-0005-0000-0000-000001000000}"/>
    <cellStyle name="Čárka" xfId="54" builtinId="3"/>
    <cellStyle name="Čárka 2" xfId="21" xr:uid="{00000000-0005-0000-0000-000003000000}"/>
    <cellStyle name="Čárka 3" xfId="19" xr:uid="{00000000-0005-0000-0000-000004000000}"/>
    <cellStyle name="čárky 2" xfId="22" xr:uid="{00000000-0005-0000-0000-000005000000}"/>
    <cellStyle name="čárky 2 2" xfId="23" xr:uid="{00000000-0005-0000-0000-000006000000}"/>
    <cellStyle name="čárky 3" xfId="24" xr:uid="{00000000-0005-0000-0000-000007000000}"/>
    <cellStyle name="čárky 3 2" xfId="25" xr:uid="{00000000-0005-0000-0000-000008000000}"/>
    <cellStyle name="greyed" xfId="7" xr:uid="{00000000-0005-0000-0000-000009000000}"/>
    <cellStyle name="Heading 1 2" xfId="2" xr:uid="{00000000-0005-0000-0000-00000A000000}"/>
    <cellStyle name="Heading 2 2" xfId="5" xr:uid="{00000000-0005-0000-0000-00000B000000}"/>
    <cellStyle name="HeadingTable" xfId="6" xr:uid="{00000000-0005-0000-0000-00000C000000}"/>
    <cellStyle name="HeadingTable 2" xfId="55" xr:uid="{00000000-0005-0000-0000-00000D000000}"/>
    <cellStyle name="Hypertextový odkaz" xfId="11" builtinId="8"/>
    <cellStyle name="Hypertextový odkaz 2" xfId="26" xr:uid="{00000000-0005-0000-0000-00000F000000}"/>
    <cellStyle name="Hypertextový odkaz 3" xfId="12" xr:uid="{00000000-0005-0000-0000-000010000000}"/>
    <cellStyle name="Kontrolní buňka 2" xfId="27" xr:uid="{00000000-0005-0000-0000-000011000000}"/>
    <cellStyle name="MAND_x000d_CHECK.COMMAND_x000e_RENAME.COMMAND_x0008_SHOW.BAR_x000b_DELETE.MENU_x000e_DELETE.COMMAND_x000e_GET.CHA" xfId="13" xr:uid="{00000000-0005-0000-0000-000012000000}"/>
    <cellStyle name="Nadpis 1 2" xfId="28" xr:uid="{00000000-0005-0000-0000-000013000000}"/>
    <cellStyle name="Nadpis 2 2" xfId="29" xr:uid="{00000000-0005-0000-0000-000014000000}"/>
    <cellStyle name="Nadpis 3 2" xfId="30" xr:uid="{00000000-0005-0000-0000-000015000000}"/>
    <cellStyle name="Nadpis 4 2" xfId="31" xr:uid="{00000000-0005-0000-0000-000016000000}"/>
    <cellStyle name="Název 2" xfId="32" xr:uid="{00000000-0005-0000-0000-000017000000}"/>
    <cellStyle name="Neutrální 2" xfId="33" xr:uid="{00000000-0005-0000-0000-000018000000}"/>
    <cellStyle name="Normal 2" xfId="3" xr:uid="{00000000-0005-0000-0000-000019000000}"/>
    <cellStyle name="Normal 2 2" xfId="34" xr:uid="{00000000-0005-0000-0000-00001A000000}"/>
    <cellStyle name="Normal 2 2 2" xfId="9" xr:uid="{00000000-0005-0000-0000-00001B000000}"/>
    <cellStyle name="Normale 2" xfId="10" xr:uid="{00000000-0005-0000-0000-00001C000000}"/>
    <cellStyle name="Normální" xfId="0" builtinId="0"/>
    <cellStyle name="Normální 2" xfId="1" xr:uid="{00000000-0005-0000-0000-00001E000000}"/>
    <cellStyle name="Normální 2 2" xfId="17" xr:uid="{00000000-0005-0000-0000-00001F000000}"/>
    <cellStyle name="normální 2 2 2" xfId="36" xr:uid="{00000000-0005-0000-0000-000020000000}"/>
    <cellStyle name="Normální 2 3" xfId="18" xr:uid="{00000000-0005-0000-0000-000021000000}"/>
    <cellStyle name="normální 2 4" xfId="35" xr:uid="{00000000-0005-0000-0000-000022000000}"/>
    <cellStyle name="Normální 2 5" xfId="14" xr:uid="{00000000-0005-0000-0000-000023000000}"/>
    <cellStyle name="Normální 3" xfId="15" xr:uid="{00000000-0005-0000-0000-000024000000}"/>
    <cellStyle name="Normální 3 2" xfId="16" xr:uid="{00000000-0005-0000-0000-000025000000}"/>
    <cellStyle name="Normální 6" xfId="53" xr:uid="{00000000-0005-0000-0000-000026000000}"/>
    <cellStyle name="optionalExposure" xfId="8" xr:uid="{00000000-0005-0000-0000-000027000000}"/>
    <cellStyle name="Poznámka 2" xfId="37" xr:uid="{00000000-0005-0000-0000-000028000000}"/>
    <cellStyle name="Propojená buňka 2" xfId="38" xr:uid="{00000000-0005-0000-0000-000029000000}"/>
    <cellStyle name="Správně 2" xfId="39" xr:uid="{00000000-0005-0000-0000-00002A000000}"/>
    <cellStyle name="svetly_s" xfId="40" xr:uid="{00000000-0005-0000-0000-00002B000000}"/>
    <cellStyle name="Text upozornění 2" xfId="41" xr:uid="{00000000-0005-0000-0000-00002C000000}"/>
    <cellStyle name="tmavy_s" xfId="42" xr:uid="{00000000-0005-0000-0000-00002D000000}"/>
    <cellStyle name="Vstup 2" xfId="43" xr:uid="{00000000-0005-0000-0000-00002E000000}"/>
    <cellStyle name="Výpočet 2" xfId="44" xr:uid="{00000000-0005-0000-0000-00002F000000}"/>
    <cellStyle name="Výstup 2" xfId="45" xr:uid="{00000000-0005-0000-0000-000030000000}"/>
    <cellStyle name="Vysvětlující text 2" xfId="46" xr:uid="{00000000-0005-0000-0000-000031000000}"/>
    <cellStyle name="Zvýraznění 1 2" xfId="47" xr:uid="{00000000-0005-0000-0000-000032000000}"/>
    <cellStyle name="Zvýraznění 2 2" xfId="48" xr:uid="{00000000-0005-0000-0000-000033000000}"/>
    <cellStyle name="Zvýraznění 3 2" xfId="49" xr:uid="{00000000-0005-0000-0000-000034000000}"/>
    <cellStyle name="Zvýraznění 4 2" xfId="50" xr:uid="{00000000-0005-0000-0000-000035000000}"/>
    <cellStyle name="Zvýraznění 5 2" xfId="51" xr:uid="{00000000-0005-0000-0000-000036000000}"/>
    <cellStyle name="Zvýraznění 6 2" xfId="52" xr:uid="{00000000-0005-0000-0000-00003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alesovaz\Downloads\Sablony_uverejnovani_OCP_tridy_2_solo%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alesovaz\Downloads\Sablony_uverejnovani_OCP_tridy_2_sol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řehled"/>
      <sheetName val="IF RM1"/>
      <sheetName val="IF RM2"/>
      <sheetName val="IF G1"/>
      <sheetName val="IF G2"/>
      <sheetName val="EU I CC1.01"/>
      <sheetName val="EU I CC2"/>
      <sheetName val="EU I CCA"/>
      <sheetName val="IF KP1"/>
      <sheetName val="IF KP2"/>
      <sheetName val="IF O1"/>
      <sheetName val="IF O2"/>
      <sheetName val="IF IP1"/>
      <sheetName val="IF IP2"/>
      <sheetName val="IF IP3"/>
      <sheetName val="IF IP4"/>
      <sheetName val="IF ESG"/>
    </sheetNames>
    <sheetDataSet>
      <sheetData sheetId="0">
        <row r="2">
          <cell r="B2" t="str">
            <v>Název OCP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řehled"/>
      <sheetName val="IF RM1"/>
      <sheetName val="IF RM2"/>
      <sheetName val="IF G1"/>
      <sheetName val="IF G2"/>
      <sheetName val="EU I CC1.01"/>
      <sheetName val="EU I CC2"/>
      <sheetName val="EU I CCA"/>
      <sheetName val="IF KP1"/>
      <sheetName val="IF KP2"/>
      <sheetName val="IF O1"/>
      <sheetName val="IF O2"/>
      <sheetName val="IF IP1"/>
      <sheetName val="IF IP2"/>
      <sheetName val="IF IP3"/>
      <sheetName val="IF IP4"/>
      <sheetName val="IF ESG"/>
    </sheetNames>
    <sheetDataSet>
      <sheetData sheetId="0">
        <row r="2">
          <cell r="B2" t="str">
            <v>Název OCP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election activeCell="C12" sqref="C12"/>
    </sheetView>
  </sheetViews>
  <sheetFormatPr defaultColWidth="11" defaultRowHeight="13.8"/>
  <cols>
    <col min="1" max="1" width="3.6640625" style="9" customWidth="1"/>
    <col min="2" max="2" width="13.33203125" style="9" customWidth="1"/>
    <col min="3" max="3" width="74.109375" style="9" bestFit="1" customWidth="1"/>
    <col min="4" max="4" width="46.88671875" style="9" customWidth="1"/>
    <col min="5" max="5" width="10.6640625" style="9" customWidth="1"/>
    <col min="6" max="6" width="40.44140625" style="9" customWidth="1"/>
    <col min="7" max="7" width="9.5546875" style="9" customWidth="1"/>
    <col min="8" max="8" width="11" style="9" customWidth="1"/>
    <col min="9" max="16384" width="11" style="9"/>
  </cols>
  <sheetData>
    <row r="1" spans="1:9" ht="10.199999999999999" customHeight="1">
      <c r="A1" s="28"/>
      <c r="B1" s="28"/>
      <c r="C1" s="28"/>
    </row>
    <row r="2" spans="1:9" ht="21.6" customHeight="1">
      <c r="A2" s="28"/>
      <c r="B2" s="285" t="s">
        <v>301</v>
      </c>
      <c r="C2" s="68"/>
      <c r="D2" s="237" t="s">
        <v>237</v>
      </c>
    </row>
    <row r="3" spans="1:9" ht="10.199999999999999" customHeight="1">
      <c r="A3" s="28"/>
      <c r="B3" s="28"/>
      <c r="C3" s="28"/>
      <c r="D3"/>
    </row>
    <row r="4" spans="1:9" ht="22.2" customHeight="1">
      <c r="A4" s="29"/>
      <c r="B4" s="31" t="s">
        <v>238</v>
      </c>
      <c r="E4"/>
      <c r="G4" s="31"/>
      <c r="H4" s="31"/>
      <c r="I4" s="31"/>
    </row>
    <row r="5" spans="1:9" ht="22.2" customHeight="1">
      <c r="A5" s="29"/>
      <c r="B5" s="238" t="s">
        <v>242</v>
      </c>
      <c r="E5"/>
      <c r="G5" s="31"/>
      <c r="H5" s="31"/>
      <c r="I5" s="31"/>
    </row>
    <row r="6" spans="1:9" ht="55.2" customHeight="1">
      <c r="A6" s="29"/>
      <c r="B6" s="422" t="s">
        <v>241</v>
      </c>
      <c r="C6" s="422"/>
      <c r="D6" s="422"/>
      <c r="E6" s="422"/>
      <c r="F6" s="422"/>
      <c r="G6" s="29"/>
      <c r="H6" s="29"/>
    </row>
    <row r="7" spans="1:9" ht="12" customHeight="1">
      <c r="A7" s="29"/>
      <c r="B7" s="10"/>
      <c r="C7" s="59"/>
      <c r="G7" s="29"/>
      <c r="H7" s="29"/>
    </row>
    <row r="8" spans="1:9" ht="16.5" customHeight="1">
      <c r="A8" s="29"/>
      <c r="B8" s="33" t="s">
        <v>190</v>
      </c>
      <c r="C8" s="29"/>
      <c r="F8"/>
    </row>
    <row r="9" spans="1:9" ht="12" customHeight="1" thickBot="1">
      <c r="A9" s="28"/>
      <c r="B9" s="28"/>
      <c r="C9" s="28"/>
    </row>
    <row r="10" spans="1:9" ht="62.4" customHeight="1" thickBot="1">
      <c r="A10" s="28"/>
      <c r="B10" s="154" t="s">
        <v>33</v>
      </c>
      <c r="C10" s="155" t="s">
        <v>22</v>
      </c>
      <c r="D10" s="154" t="s">
        <v>28</v>
      </c>
      <c r="E10" s="156" t="s">
        <v>204</v>
      </c>
      <c r="F10" s="157" t="s">
        <v>188</v>
      </c>
    </row>
    <row r="11" spans="1:9" ht="16.95" customHeight="1">
      <c r="A11" s="28"/>
      <c r="B11" s="158"/>
      <c r="C11" s="159" t="s">
        <v>23</v>
      </c>
      <c r="D11" s="160"/>
      <c r="E11" s="160"/>
      <c r="F11" s="160"/>
    </row>
    <row r="12" spans="1:9" ht="16.95" customHeight="1">
      <c r="A12" s="28"/>
      <c r="B12" s="161" t="s">
        <v>31</v>
      </c>
      <c r="C12" s="162" t="s">
        <v>243</v>
      </c>
      <c r="D12" s="163" t="s">
        <v>250</v>
      </c>
      <c r="E12" s="163" t="s">
        <v>305</v>
      </c>
      <c r="F12" s="164"/>
    </row>
    <row r="13" spans="1:9" ht="16.95" customHeight="1">
      <c r="A13" s="28"/>
      <c r="B13" s="161" t="s">
        <v>32</v>
      </c>
      <c r="C13" s="162" t="s">
        <v>205</v>
      </c>
      <c r="D13" s="163" t="s">
        <v>250</v>
      </c>
      <c r="E13" s="163" t="s">
        <v>305</v>
      </c>
      <c r="F13" s="165"/>
    </row>
    <row r="14" spans="1:9" ht="16.95" customHeight="1">
      <c r="A14" s="28"/>
      <c r="B14" s="166"/>
      <c r="C14" s="167" t="s">
        <v>24</v>
      </c>
      <c r="D14" s="168"/>
      <c r="E14" s="168"/>
      <c r="F14" s="168"/>
    </row>
    <row r="15" spans="1:9" ht="16.95" customHeight="1">
      <c r="A15" s="28"/>
      <c r="B15" s="161" t="s">
        <v>35</v>
      </c>
      <c r="C15" s="169" t="s">
        <v>247</v>
      </c>
      <c r="D15" s="163" t="s">
        <v>251</v>
      </c>
      <c r="E15" s="163" t="s">
        <v>305</v>
      </c>
      <c r="F15" s="164"/>
      <c r="G15"/>
    </row>
    <row r="16" spans="1:9" ht="16.95" customHeight="1">
      <c r="A16" s="28"/>
      <c r="B16" s="161" t="s">
        <v>36</v>
      </c>
      <c r="C16" s="169" t="s">
        <v>37</v>
      </c>
      <c r="D16" s="163" t="s">
        <v>252</v>
      </c>
      <c r="E16" s="163" t="s">
        <v>305</v>
      </c>
      <c r="F16" s="170"/>
      <c r="G16" s="30"/>
    </row>
    <row r="17" spans="1:7" ht="16.95" customHeight="1">
      <c r="A17" s="28"/>
      <c r="B17" s="166"/>
      <c r="C17" s="167" t="s">
        <v>187</v>
      </c>
      <c r="D17" s="168"/>
      <c r="E17" s="168"/>
      <c r="F17" s="171"/>
      <c r="G17" s="30"/>
    </row>
    <row r="18" spans="1:7" ht="31.95" customHeight="1">
      <c r="A18" s="28"/>
      <c r="B18" s="161" t="s">
        <v>275</v>
      </c>
      <c r="C18" s="162" t="s">
        <v>87</v>
      </c>
      <c r="D18" s="172" t="s">
        <v>253</v>
      </c>
      <c r="E18" s="172" t="s">
        <v>305</v>
      </c>
      <c r="F18" s="170"/>
      <c r="G18" s="30"/>
    </row>
    <row r="19" spans="1:7" ht="31.95" customHeight="1">
      <c r="A19" s="28"/>
      <c r="B19" s="161" t="s">
        <v>88</v>
      </c>
      <c r="C19" s="162" t="s">
        <v>89</v>
      </c>
      <c r="D19" s="172" t="s">
        <v>254</v>
      </c>
      <c r="E19" s="172" t="s">
        <v>305</v>
      </c>
      <c r="F19" s="170"/>
      <c r="G19" s="30"/>
    </row>
    <row r="20" spans="1:7" ht="31.95" customHeight="1">
      <c r="A20" s="28"/>
      <c r="B20" s="173" t="s">
        <v>90</v>
      </c>
      <c r="C20" s="162" t="s">
        <v>273</v>
      </c>
      <c r="D20" s="172" t="s">
        <v>255</v>
      </c>
      <c r="E20" s="172" t="s">
        <v>305</v>
      </c>
      <c r="F20" s="299"/>
      <c r="G20" s="30"/>
    </row>
    <row r="21" spans="1:7" ht="16.95" customHeight="1">
      <c r="A21" s="28"/>
      <c r="B21" s="166"/>
      <c r="C21" s="168" t="s">
        <v>16</v>
      </c>
      <c r="D21" s="168"/>
      <c r="E21" s="168"/>
      <c r="F21" s="171"/>
      <c r="G21" s="30"/>
    </row>
    <row r="22" spans="1:7" ht="16.95" customHeight="1">
      <c r="A22" s="28"/>
      <c r="B22" s="174" t="s">
        <v>29</v>
      </c>
      <c r="C22" s="175" t="s">
        <v>268</v>
      </c>
      <c r="D22" s="175" t="s">
        <v>256</v>
      </c>
      <c r="E22" s="172" t="s">
        <v>305</v>
      </c>
      <c r="F22" s="170"/>
      <c r="G22" s="30"/>
    </row>
    <row r="23" spans="1:7" ht="16.95" customHeight="1">
      <c r="A23" s="28"/>
      <c r="B23" s="174" t="s">
        <v>30</v>
      </c>
      <c r="C23" s="175" t="s">
        <v>202</v>
      </c>
      <c r="D23" s="175" t="s">
        <v>257</v>
      </c>
      <c r="E23" s="172" t="s">
        <v>305</v>
      </c>
      <c r="F23" s="170"/>
      <c r="G23" s="30"/>
    </row>
    <row r="24" spans="1:7" ht="16.95" customHeight="1">
      <c r="A24" s="28"/>
      <c r="B24" s="166"/>
      <c r="C24" s="168" t="s">
        <v>286</v>
      </c>
      <c r="D24" s="300"/>
      <c r="E24" s="168"/>
      <c r="F24" s="171"/>
      <c r="G24" s="30"/>
    </row>
    <row r="25" spans="1:7" ht="16.95" customHeight="1">
      <c r="A25" s="28"/>
      <c r="B25" s="174" t="s">
        <v>19</v>
      </c>
      <c r="C25" s="175" t="s">
        <v>284</v>
      </c>
      <c r="D25" s="175" t="s">
        <v>258</v>
      </c>
      <c r="E25" s="172" t="s">
        <v>305</v>
      </c>
      <c r="F25" s="170"/>
      <c r="G25" s="30"/>
    </row>
    <row r="26" spans="1:7" ht="16.95" customHeight="1">
      <c r="A26" s="28"/>
      <c r="B26" s="174" t="s">
        <v>20</v>
      </c>
      <c r="C26" s="175" t="s">
        <v>285</v>
      </c>
      <c r="D26" s="175" t="s">
        <v>259</v>
      </c>
      <c r="E26" s="172" t="s">
        <v>305</v>
      </c>
      <c r="F26" s="170"/>
      <c r="G26" s="30"/>
    </row>
    <row r="27" spans="1:7" ht="14.4">
      <c r="B27" s="166"/>
      <c r="C27" s="167" t="s">
        <v>339</v>
      </c>
      <c r="D27" s="168"/>
      <c r="E27" s="168"/>
      <c r="F27" s="176"/>
      <c r="G27" s="30"/>
    </row>
    <row r="28" spans="1:7" ht="16.95" customHeight="1">
      <c r="B28" s="161" t="s">
        <v>6</v>
      </c>
      <c r="C28" s="162" t="s">
        <v>340</v>
      </c>
      <c r="D28" s="162" t="s">
        <v>261</v>
      </c>
      <c r="E28" s="172" t="s">
        <v>306</v>
      </c>
      <c r="F28" s="423" t="s">
        <v>209</v>
      </c>
      <c r="G28" s="30"/>
    </row>
    <row r="29" spans="1:7" ht="16.95" customHeight="1">
      <c r="B29" s="161" t="s">
        <v>7</v>
      </c>
      <c r="C29" s="162" t="s">
        <v>341</v>
      </c>
      <c r="D29" s="162" t="s">
        <v>262</v>
      </c>
      <c r="E29" s="172" t="s">
        <v>306</v>
      </c>
      <c r="F29" s="424"/>
    </row>
    <row r="30" spans="1:7" ht="16.95" customHeight="1">
      <c r="B30" s="161" t="s">
        <v>8</v>
      </c>
      <c r="C30" s="162" t="s">
        <v>342</v>
      </c>
      <c r="D30" s="162" t="s">
        <v>263</v>
      </c>
      <c r="E30" s="172" t="s">
        <v>306</v>
      </c>
      <c r="F30" s="424"/>
    </row>
    <row r="31" spans="1:7" ht="16.2">
      <c r="B31" s="161" t="s">
        <v>9</v>
      </c>
      <c r="C31" s="162" t="s">
        <v>343</v>
      </c>
      <c r="D31" s="162" t="s">
        <v>264</v>
      </c>
      <c r="E31" s="172" t="s">
        <v>306</v>
      </c>
      <c r="F31" s="425"/>
    </row>
    <row r="32" spans="1:7" ht="43.5" customHeight="1">
      <c r="B32" s="304"/>
      <c r="C32" s="168" t="s">
        <v>344</v>
      </c>
      <c r="D32" s="305"/>
      <c r="E32" s="305"/>
      <c r="F32" s="306"/>
    </row>
    <row r="33" spans="2:8" ht="63.75" customHeight="1">
      <c r="B33" s="161" t="s">
        <v>345</v>
      </c>
      <c r="C33" s="162" t="s">
        <v>346</v>
      </c>
      <c r="D33" s="307" t="s">
        <v>347</v>
      </c>
      <c r="E33" s="162" t="s">
        <v>306</v>
      </c>
      <c r="F33" s="308" t="s">
        <v>209</v>
      </c>
    </row>
    <row r="34" spans="2:8" ht="21.6" customHeight="1">
      <c r="B34" s="30"/>
      <c r="C34" s="30"/>
      <c r="D34" s="30"/>
      <c r="E34" s="30"/>
      <c r="F34" s="30"/>
      <c r="G34" s="30"/>
      <c r="H34" s="8"/>
    </row>
    <row r="35" spans="2:8" ht="31.2" customHeight="1">
      <c r="B35" s="427" t="s">
        <v>191</v>
      </c>
      <c r="C35" s="427"/>
      <c r="D35" s="427"/>
      <c r="E35" s="427"/>
    </row>
    <row r="36" spans="2:8" ht="48.75" customHeight="1">
      <c r="B36" s="426" t="s">
        <v>260</v>
      </c>
      <c r="C36" s="426"/>
      <c r="D36" s="426"/>
      <c r="E36" s="426"/>
      <c r="F36" s="73"/>
    </row>
    <row r="37" spans="2:8" ht="14.4" customHeight="1">
      <c r="B37" s="65"/>
      <c r="C37" s="66"/>
      <c r="D37" s="66"/>
      <c r="E37" s="66"/>
      <c r="F37" s="66"/>
    </row>
    <row r="38" spans="2:8">
      <c r="B38" s="66"/>
      <c r="C38" s="66"/>
      <c r="D38" s="66"/>
      <c r="E38" s="66"/>
      <c r="F38" s="66"/>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zoomScaleNormal="100" workbookViewId="0">
      <selection activeCell="A2" sqref="A2"/>
    </sheetView>
  </sheetViews>
  <sheetFormatPr defaultRowHeight="14.4"/>
  <cols>
    <col min="1" max="1" width="3.6640625" customWidth="1"/>
    <col min="2" max="2" width="22.88671875" customWidth="1"/>
    <col min="3" max="3" width="112.88671875" customWidth="1"/>
    <col min="4" max="4" width="26.5546875" customWidth="1"/>
  </cols>
  <sheetData>
    <row r="1" spans="2:4" ht="10.199999999999999" customHeight="1"/>
    <row r="2" spans="2:4" ht="15.6">
      <c r="B2" s="67" t="str">
        <f>+Přehled!B2</f>
        <v>AKCENTA CZ a.s.</v>
      </c>
      <c r="D2" s="237" t="s">
        <v>237</v>
      </c>
    </row>
    <row r="3" spans="2:4" ht="10.199999999999999" customHeight="1"/>
    <row r="4" spans="2:4" ht="15.6">
      <c r="B4" s="232" t="s">
        <v>231</v>
      </c>
      <c r="C4" s="72"/>
      <c r="D4" s="50"/>
    </row>
    <row r="5" spans="2:4" ht="16.2" customHeight="1">
      <c r="B5" s="457" t="s">
        <v>296</v>
      </c>
      <c r="C5" s="457"/>
      <c r="D5" s="457"/>
    </row>
    <row r="6" spans="2:4" ht="16.2" customHeight="1">
      <c r="B6" s="153" t="s">
        <v>239</v>
      </c>
      <c r="C6" s="12"/>
      <c r="D6" s="4"/>
    </row>
    <row r="7" spans="2:4" ht="16.2" customHeight="1">
      <c r="B7" s="34" t="s">
        <v>47</v>
      </c>
      <c r="C7" s="35"/>
      <c r="D7" s="278">
        <f>'IF RM1'!D7</f>
        <v>44926</v>
      </c>
    </row>
    <row r="8" spans="2:4">
      <c r="C8" s="11"/>
    </row>
    <row r="9" spans="2:4" ht="15" thickBot="1">
      <c r="C9" s="11"/>
    </row>
    <row r="10" spans="2:4" ht="15" thickBot="1">
      <c r="C10" s="69" t="s">
        <v>0</v>
      </c>
      <c r="D10" s="81" t="s">
        <v>1</v>
      </c>
    </row>
    <row r="11" spans="2:4" ht="36" customHeight="1">
      <c r="C11" s="233" t="s">
        <v>232</v>
      </c>
      <c r="D11" s="458" t="s">
        <v>210</v>
      </c>
    </row>
    <row r="12" spans="2:4" ht="15" thickBot="1">
      <c r="C12" s="97" t="s">
        <v>197</v>
      </c>
      <c r="D12" s="459"/>
    </row>
    <row r="13" spans="2:4" ht="213.75" customHeight="1" thickBot="1">
      <c r="B13" s="98" t="s">
        <v>215</v>
      </c>
      <c r="C13" s="284" t="s">
        <v>410</v>
      </c>
      <c r="D13" s="103" t="s">
        <v>318</v>
      </c>
    </row>
    <row r="14" spans="2:4">
      <c r="D14" s="53"/>
    </row>
    <row r="15" spans="2:4" ht="15" thickBot="1">
      <c r="D15" s="53"/>
    </row>
    <row r="16" spans="2:4" ht="43.8" thickBot="1">
      <c r="B16" s="236" t="s">
        <v>233</v>
      </c>
      <c r="C16" s="69" t="s">
        <v>0</v>
      </c>
      <c r="D16" s="81" t="s">
        <v>1</v>
      </c>
    </row>
    <row r="17" spans="2:4" ht="28.8">
      <c r="B17" s="455"/>
      <c r="C17" s="70" t="s">
        <v>211</v>
      </c>
      <c r="D17" s="458" t="s">
        <v>210</v>
      </c>
    </row>
    <row r="18" spans="2:4" ht="15" thickBot="1">
      <c r="B18" s="456"/>
      <c r="C18" s="71" t="s">
        <v>197</v>
      </c>
      <c r="D18" s="459"/>
    </row>
    <row r="19" spans="2:4" ht="76.95" customHeight="1">
      <c r="B19" s="99" t="s">
        <v>213</v>
      </c>
      <c r="C19" s="100"/>
      <c r="D19" s="104" t="s">
        <v>269</v>
      </c>
    </row>
    <row r="20" spans="2:4" ht="60.6" customHeight="1" thickBot="1">
      <c r="B20" s="101" t="s">
        <v>214</v>
      </c>
      <c r="C20" s="102"/>
      <c r="D20" s="105" t="s">
        <v>269</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topLeftCell="A7" zoomScaleNormal="100" workbookViewId="0">
      <selection activeCell="C18" sqref="C18"/>
    </sheetView>
  </sheetViews>
  <sheetFormatPr defaultColWidth="9.109375" defaultRowHeight="14.4"/>
  <cols>
    <col min="1" max="1" width="3.6640625" style="7" customWidth="1"/>
    <col min="2" max="2" width="7" style="7" customWidth="1"/>
    <col min="3" max="3" width="58.109375" style="7" customWidth="1"/>
    <col min="4" max="4" width="68.88671875" style="7" customWidth="1"/>
    <col min="5" max="5" width="20.44140625" style="7" customWidth="1"/>
    <col min="6" max="6" width="9.109375" style="7"/>
    <col min="7" max="7" width="22.33203125" style="7" customWidth="1"/>
    <col min="8" max="16384" width="9.109375" style="7"/>
  </cols>
  <sheetData>
    <row r="1" spans="2:7" ht="10.199999999999999" customHeight="1">
      <c r="B1" s="30"/>
      <c r="C1"/>
      <c r="D1"/>
      <c r="E1"/>
    </row>
    <row r="2" spans="2:7" ht="16.2" customHeight="1">
      <c r="B2" s="67" t="str">
        <f>+[2]Přehled!B2</f>
        <v>Název OCP</v>
      </c>
      <c r="C2"/>
      <c r="D2" s="67"/>
      <c r="E2" s="237" t="s">
        <v>237</v>
      </c>
    </row>
    <row r="3" spans="2:7" ht="10.199999999999999" customHeight="1">
      <c r="B3" s="30"/>
      <c r="C3"/>
      <c r="D3"/>
      <c r="E3"/>
    </row>
    <row r="4" spans="2:7" ht="16.2" customHeight="1">
      <c r="B4" s="43" t="s">
        <v>287</v>
      </c>
      <c r="C4" s="72"/>
      <c r="D4" s="72"/>
      <c r="E4" s="50"/>
    </row>
    <row r="5" spans="2:7" ht="16.2" customHeight="1">
      <c r="B5" s="457" t="s">
        <v>297</v>
      </c>
      <c r="C5" s="457"/>
      <c r="D5" s="457"/>
      <c r="E5" s="457"/>
      <c r="F5" s="457"/>
      <c r="G5" s="457"/>
    </row>
    <row r="6" spans="2:7" ht="16.2" customHeight="1">
      <c r="B6" s="153" t="s">
        <v>239</v>
      </c>
      <c r="C6"/>
      <c r="D6"/>
      <c r="E6"/>
    </row>
    <row r="7" spans="2:7" ht="16.2" customHeight="1">
      <c r="B7" s="34" t="s">
        <v>47</v>
      </c>
      <c r="C7" s="117"/>
      <c r="D7" s="117"/>
      <c r="E7" s="234">
        <f>'IF RM1'!D7</f>
        <v>44926</v>
      </c>
    </row>
    <row r="8" spans="2:7" ht="16.2" customHeight="1" thickBot="1">
      <c r="B8" s="19"/>
      <c r="C8" s="19"/>
      <c r="D8" s="19"/>
      <c r="E8" s="19"/>
    </row>
    <row r="9" spans="2:7" ht="14.4" customHeight="1">
      <c r="B9" s="21"/>
      <c r="C9" s="22"/>
      <c r="D9" s="75" t="s">
        <v>0</v>
      </c>
      <c r="E9" s="75" t="s">
        <v>1</v>
      </c>
    </row>
    <row r="10" spans="2:7" ht="39.15" customHeight="1" thickBot="1">
      <c r="B10" s="23"/>
      <c r="C10" s="24"/>
      <c r="D10" s="111" t="s">
        <v>21</v>
      </c>
      <c r="E10" s="83" t="s">
        <v>277</v>
      </c>
    </row>
    <row r="11" spans="2:7" ht="110.4">
      <c r="B11" s="112">
        <v>1</v>
      </c>
      <c r="C11" s="113" t="s">
        <v>41</v>
      </c>
      <c r="D11" s="321" t="s">
        <v>407</v>
      </c>
      <c r="E11" s="461" t="s">
        <v>80</v>
      </c>
    </row>
    <row r="12" spans="2:7" ht="82.8">
      <c r="B12" s="114">
        <v>2</v>
      </c>
      <c r="C12" s="25" t="s">
        <v>83</v>
      </c>
      <c r="D12" s="322" t="s">
        <v>408</v>
      </c>
      <c r="E12" s="462"/>
    </row>
    <row r="13" spans="2:7" ht="15" customHeight="1">
      <c r="B13" s="114">
        <v>3</v>
      </c>
      <c r="C13" s="25" t="s">
        <v>42</v>
      </c>
      <c r="D13" s="286" t="s">
        <v>326</v>
      </c>
      <c r="E13" s="462"/>
    </row>
    <row r="14" spans="2:7" ht="15" customHeight="1">
      <c r="B14" s="114">
        <v>4</v>
      </c>
      <c r="C14" s="25" t="s">
        <v>82</v>
      </c>
      <c r="D14" s="301" t="s">
        <v>327</v>
      </c>
      <c r="E14" s="462"/>
    </row>
    <row r="15" spans="2:7" ht="15" customHeight="1">
      <c r="B15" s="114">
        <v>5</v>
      </c>
      <c r="C15" s="25" t="s">
        <v>81</v>
      </c>
      <c r="D15" s="301" t="s">
        <v>328</v>
      </c>
      <c r="E15" s="463"/>
    </row>
    <row r="16" spans="2:7" ht="96.6">
      <c r="B16" s="114">
        <v>6</v>
      </c>
      <c r="C16" s="25" t="s">
        <v>84</v>
      </c>
      <c r="D16" s="322" t="s">
        <v>319</v>
      </c>
      <c r="E16" s="464" t="s">
        <v>86</v>
      </c>
    </row>
    <row r="17" spans="2:7">
      <c r="B17" s="114">
        <v>7</v>
      </c>
      <c r="C17" s="369" t="s">
        <v>451</v>
      </c>
      <c r="D17" s="374">
        <v>0.6</v>
      </c>
      <c r="E17" s="463"/>
    </row>
    <row r="18" spans="2:7" ht="44.4" customHeight="1" thickBot="1">
      <c r="B18" s="115">
        <v>8</v>
      </c>
      <c r="C18" s="116" t="s">
        <v>452</v>
      </c>
      <c r="D18" s="375" t="s">
        <v>456</v>
      </c>
      <c r="E18" s="110" t="s">
        <v>85</v>
      </c>
      <c r="G18"/>
    </row>
    <row r="19" spans="2:7">
      <c r="B19" s="20"/>
      <c r="C19" s="20"/>
      <c r="D19" s="20"/>
      <c r="G19"/>
    </row>
    <row r="20" spans="2:7" ht="61.95" customHeight="1">
      <c r="B20" s="465" t="s">
        <v>453</v>
      </c>
      <c r="C20" s="466"/>
      <c r="D20" s="466"/>
      <c r="E20" s="466"/>
      <c r="G20"/>
    </row>
    <row r="21" spans="2:7" ht="24" customHeight="1">
      <c r="B21" s="467" t="s">
        <v>454</v>
      </c>
      <c r="C21" s="467"/>
      <c r="D21" s="467"/>
      <c r="E21" s="467"/>
      <c r="G21"/>
    </row>
    <row r="22" spans="2:7" ht="31.5" customHeight="1">
      <c r="B22" s="460" t="s">
        <v>455</v>
      </c>
      <c r="C22" s="460"/>
      <c r="D22" s="460"/>
      <c r="E22" s="460"/>
      <c r="G22"/>
    </row>
    <row r="23" spans="2:7">
      <c r="C23"/>
      <c r="G23"/>
    </row>
    <row r="24" spans="2:7">
      <c r="C24" s="370"/>
    </row>
  </sheetData>
  <mergeCells count="7">
    <mergeCell ref="B22:E22"/>
    <mergeCell ref="B5:D5"/>
    <mergeCell ref="E5:G5"/>
    <mergeCell ref="E11:E15"/>
    <mergeCell ref="E16:E17"/>
    <mergeCell ref="B20:E20"/>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E15" sqref="E15"/>
    </sheetView>
  </sheetViews>
  <sheetFormatPr defaultColWidth="9.109375" defaultRowHeight="14.4"/>
  <cols>
    <col min="1" max="1" width="3.6640625" style="7" customWidth="1"/>
    <col min="2" max="2" width="7" style="7" customWidth="1"/>
    <col min="3" max="3" width="65.33203125" style="7" customWidth="1"/>
    <col min="4" max="7" width="14.6640625" style="7" customWidth="1"/>
    <col min="8" max="8" width="17" style="7" customWidth="1"/>
    <col min="9" max="9" width="14.6640625" style="7" customWidth="1"/>
    <col min="10" max="16384" width="9.109375" style="7"/>
  </cols>
  <sheetData>
    <row r="1" spans="1:9" ht="10.199999999999999" customHeight="1">
      <c r="A1" s="19"/>
      <c r="B1" s="30"/>
      <c r="C1" s="30"/>
      <c r="D1" s="30"/>
      <c r="E1" s="30"/>
      <c r="F1" s="30"/>
      <c r="G1" s="30"/>
      <c r="H1" s="30"/>
      <c r="I1" s="19"/>
    </row>
    <row r="2" spans="1:9" ht="13.2" customHeight="1">
      <c r="A2" s="19"/>
      <c r="B2" s="67" t="str">
        <f>+Přehled!B2</f>
        <v>AKCENTA CZ a.s.</v>
      </c>
      <c r="C2" s="30"/>
      <c r="D2" s="67"/>
      <c r="E2" s="30"/>
      <c r="F2" s="30"/>
      <c r="G2" s="30"/>
      <c r="H2" s="237" t="s">
        <v>237</v>
      </c>
      <c r="I2" s="19"/>
    </row>
    <row r="3" spans="1:9" ht="10.199999999999999" customHeight="1">
      <c r="A3" s="19"/>
      <c r="B3" s="30"/>
      <c r="C3" s="30"/>
      <c r="D3" s="30"/>
      <c r="E3" s="30"/>
      <c r="F3" s="30"/>
      <c r="G3" s="30"/>
      <c r="H3" s="30"/>
      <c r="I3" s="19"/>
    </row>
    <row r="4" spans="1:9" ht="3.6" customHeight="1">
      <c r="A4" s="19"/>
      <c r="B4" s="19"/>
      <c r="C4" s="19"/>
      <c r="D4" s="19"/>
      <c r="E4" s="19"/>
      <c r="F4" s="19"/>
      <c r="G4" s="19"/>
      <c r="H4" s="19"/>
      <c r="I4" s="19"/>
    </row>
    <row r="5" spans="1:9" ht="15.75" customHeight="1">
      <c r="A5" s="19"/>
      <c r="B5" s="479" t="s">
        <v>288</v>
      </c>
      <c r="C5" s="480"/>
      <c r="D5" s="480"/>
      <c r="E5" s="480"/>
      <c r="F5" s="480"/>
      <c r="G5" s="480"/>
      <c r="H5" s="481"/>
      <c r="I5" s="19"/>
    </row>
    <row r="6" spans="1:9" ht="15.75" customHeight="1">
      <c r="A6" s="19"/>
      <c r="B6" s="457" t="s">
        <v>298</v>
      </c>
      <c r="C6" s="457"/>
      <c r="D6" s="457"/>
      <c r="E6" s="30"/>
      <c r="F6" s="30"/>
      <c r="G6" s="30"/>
      <c r="H6" s="30"/>
      <c r="I6" s="19"/>
    </row>
    <row r="7" spans="1:9" ht="15.75" customHeight="1">
      <c r="A7" s="19"/>
      <c r="B7" s="153" t="s">
        <v>239</v>
      </c>
      <c r="C7" s="47"/>
      <c r="D7" s="47"/>
      <c r="E7" s="47"/>
      <c r="F7" s="47"/>
      <c r="G7" s="47"/>
      <c r="H7"/>
      <c r="I7" s="19"/>
    </row>
    <row r="8" spans="1:9" ht="15" customHeight="1">
      <c r="A8" s="19"/>
      <c r="B8" s="475" t="s">
        <v>47</v>
      </c>
      <c r="C8" s="476"/>
      <c r="D8" s="476"/>
      <c r="E8" s="476"/>
      <c r="F8" s="476"/>
      <c r="G8" s="476"/>
      <c r="H8" s="235">
        <f>'IF RM1'!D7</f>
        <v>44926</v>
      </c>
      <c r="I8" s="19"/>
    </row>
    <row r="9" spans="1:9" ht="15" customHeight="1">
      <c r="A9" s="19"/>
      <c r="B9" s="477" t="s">
        <v>72</v>
      </c>
      <c r="C9" s="478"/>
      <c r="D9" s="478"/>
      <c r="E9" s="478"/>
      <c r="F9" s="478"/>
      <c r="G9" s="478"/>
      <c r="H9" s="290">
        <v>2022</v>
      </c>
      <c r="I9" s="17"/>
    </row>
    <row r="10" spans="1:9" ht="15" thickBot="1">
      <c r="A10" s="19"/>
      <c r="B10" s="19"/>
      <c r="C10" s="483"/>
      <c r="D10" s="483"/>
      <c r="E10" s="483"/>
      <c r="F10" s="39"/>
      <c r="G10" s="39"/>
      <c r="H10" s="19"/>
      <c r="I10" s="19"/>
    </row>
    <row r="11" spans="1:9" ht="58.2" thickBot="1">
      <c r="A11" s="19"/>
      <c r="B11" s="189" t="s">
        <v>27</v>
      </c>
      <c r="C11" s="190" t="s">
        <v>223</v>
      </c>
      <c r="D11" s="191" t="s">
        <v>224</v>
      </c>
      <c r="E11" s="191" t="s">
        <v>225</v>
      </c>
      <c r="F11" s="191" t="s">
        <v>226</v>
      </c>
      <c r="G11" s="192" t="s">
        <v>51</v>
      </c>
      <c r="H11" s="193" t="s">
        <v>270</v>
      </c>
      <c r="I11" s="19"/>
    </row>
    <row r="12" spans="1:9" ht="16.2">
      <c r="A12" s="19"/>
      <c r="B12" s="194">
        <v>1</v>
      </c>
      <c r="C12" s="195" t="s">
        <v>227</v>
      </c>
      <c r="D12" s="287">
        <v>5</v>
      </c>
      <c r="E12" s="287">
        <v>3</v>
      </c>
      <c r="F12" s="196"/>
      <c r="G12" s="197"/>
      <c r="H12" s="484" t="s">
        <v>73</v>
      </c>
      <c r="I12" s="19"/>
    </row>
    <row r="13" spans="1:9" ht="28.8">
      <c r="A13" s="19"/>
      <c r="B13" s="198">
        <v>2</v>
      </c>
      <c r="C13" s="199" t="s">
        <v>193</v>
      </c>
      <c r="D13" s="200"/>
      <c r="E13" s="200"/>
      <c r="F13" s="288">
        <v>14.25</v>
      </c>
      <c r="G13" s="289">
        <v>6.38</v>
      </c>
      <c r="H13" s="482"/>
      <c r="I13" s="19"/>
    </row>
    <row r="14" spans="1:9">
      <c r="A14" s="19"/>
      <c r="B14" s="198">
        <v>3</v>
      </c>
      <c r="C14" s="199" t="s">
        <v>52</v>
      </c>
      <c r="D14" s="288">
        <v>0</v>
      </c>
      <c r="E14" s="323">
        <v>9790610</v>
      </c>
      <c r="F14" s="323">
        <v>14873639</v>
      </c>
      <c r="G14" s="324">
        <v>3300566</v>
      </c>
      <c r="H14" s="482"/>
      <c r="I14" s="19"/>
    </row>
    <row r="15" spans="1:9">
      <c r="A15" s="19"/>
      <c r="B15" s="198">
        <v>4</v>
      </c>
      <c r="C15" s="201" t="s">
        <v>53</v>
      </c>
      <c r="D15" s="288"/>
      <c r="E15" s="323">
        <v>9790610</v>
      </c>
      <c r="F15" s="323">
        <v>14873639</v>
      </c>
      <c r="G15" s="324">
        <v>3300566</v>
      </c>
      <c r="H15" s="482"/>
      <c r="I15" s="19"/>
    </row>
    <row r="16" spans="1:9">
      <c r="A16" s="19"/>
      <c r="B16" s="198">
        <v>5</v>
      </c>
      <c r="C16" s="201" t="s">
        <v>54</v>
      </c>
      <c r="D16" s="288"/>
      <c r="E16" s="325"/>
      <c r="F16" s="325"/>
      <c r="G16" s="326"/>
      <c r="H16" s="482"/>
      <c r="I16" s="19"/>
    </row>
    <row r="17" spans="1:9">
      <c r="A17" s="19"/>
      <c r="B17" s="198">
        <v>6</v>
      </c>
      <c r="C17" s="202" t="s">
        <v>228</v>
      </c>
      <c r="D17" s="288"/>
      <c r="E17" s="288"/>
      <c r="F17" s="288"/>
      <c r="G17" s="289"/>
      <c r="H17" s="482"/>
      <c r="I17" s="19"/>
    </row>
    <row r="18" spans="1:9" ht="57.6">
      <c r="A18" s="19"/>
      <c r="B18" s="198">
        <v>7</v>
      </c>
      <c r="C18" s="201" t="s">
        <v>55</v>
      </c>
      <c r="D18" s="288"/>
      <c r="E18" s="288"/>
      <c r="F18" s="288"/>
      <c r="G18" s="289"/>
      <c r="H18" s="482"/>
      <c r="I18" s="19"/>
    </row>
    <row r="19" spans="1:9" ht="28.8">
      <c r="A19" s="19"/>
      <c r="B19" s="198">
        <v>8</v>
      </c>
      <c r="C19" s="202" t="s">
        <v>56</v>
      </c>
      <c r="D19" s="288"/>
      <c r="E19" s="288"/>
      <c r="F19" s="288"/>
      <c r="G19" s="289"/>
      <c r="H19" s="482"/>
      <c r="I19" s="19"/>
    </row>
    <row r="20" spans="1:9">
      <c r="A20" s="19"/>
      <c r="B20" s="198">
        <v>9</v>
      </c>
      <c r="C20" s="202" t="s">
        <v>57</v>
      </c>
      <c r="D20" s="288"/>
      <c r="E20" s="288"/>
      <c r="F20" s="288"/>
      <c r="G20" s="289"/>
      <c r="H20" s="482"/>
      <c r="I20" s="19"/>
    </row>
    <row r="21" spans="1:9">
      <c r="A21" s="19"/>
      <c r="B21" s="198">
        <v>10</v>
      </c>
      <c r="C21" s="201" t="s">
        <v>58</v>
      </c>
      <c r="D21" s="288"/>
      <c r="E21" s="288"/>
      <c r="F21" s="288"/>
      <c r="G21" s="289"/>
      <c r="H21" s="482"/>
      <c r="I21" s="19"/>
    </row>
    <row r="22" spans="1:9">
      <c r="A22" s="19"/>
      <c r="B22" s="198">
        <v>11</v>
      </c>
      <c r="C22" s="203" t="s">
        <v>59</v>
      </c>
      <c r="D22" s="288">
        <v>0</v>
      </c>
      <c r="E22" s="323">
        <v>10854000</v>
      </c>
      <c r="F22" s="323">
        <v>6589457</v>
      </c>
      <c r="G22" s="324">
        <v>1012322</v>
      </c>
      <c r="H22" s="482"/>
      <c r="I22" s="19"/>
    </row>
    <row r="23" spans="1:9">
      <c r="A23" s="19"/>
      <c r="B23" s="198">
        <v>12</v>
      </c>
      <c r="C23" s="201" t="s">
        <v>53</v>
      </c>
      <c r="D23" s="288"/>
      <c r="E23" s="323">
        <v>10854000</v>
      </c>
      <c r="F23" s="323">
        <v>6589457</v>
      </c>
      <c r="G23" s="324">
        <v>1012322</v>
      </c>
      <c r="H23" s="482"/>
      <c r="I23" s="19"/>
    </row>
    <row r="24" spans="1:9">
      <c r="A24" s="19"/>
      <c r="B24" s="198">
        <v>13</v>
      </c>
      <c r="C24" s="204" t="s">
        <v>60</v>
      </c>
      <c r="D24" s="288"/>
      <c r="E24" s="288"/>
      <c r="F24" s="288"/>
      <c r="G24" s="289"/>
      <c r="H24" s="482"/>
      <c r="I24" s="19"/>
    </row>
    <row r="25" spans="1:9">
      <c r="A25" s="19"/>
      <c r="B25" s="198">
        <v>14</v>
      </c>
      <c r="C25" s="201" t="s">
        <v>54</v>
      </c>
      <c r="D25" s="288"/>
      <c r="E25" s="288"/>
      <c r="F25" s="288"/>
      <c r="G25" s="289"/>
      <c r="H25" s="482"/>
      <c r="I25" s="19"/>
    </row>
    <row r="26" spans="1:9">
      <c r="A26" s="19"/>
      <c r="B26" s="198">
        <v>15</v>
      </c>
      <c r="C26" s="204" t="s">
        <v>60</v>
      </c>
      <c r="D26" s="288"/>
      <c r="E26" s="288"/>
      <c r="F26" s="288"/>
      <c r="G26" s="289"/>
      <c r="H26" s="482"/>
      <c r="I26" s="19"/>
    </row>
    <row r="27" spans="1:9">
      <c r="A27" s="19"/>
      <c r="B27" s="198">
        <v>16</v>
      </c>
      <c r="C27" s="202" t="s">
        <v>228</v>
      </c>
      <c r="D27" s="288"/>
      <c r="E27" s="288"/>
      <c r="F27" s="288"/>
      <c r="G27" s="289"/>
      <c r="H27" s="482"/>
      <c r="I27" s="19"/>
    </row>
    <row r="28" spans="1:9">
      <c r="A28" s="19"/>
      <c r="B28" s="198">
        <v>17</v>
      </c>
      <c r="C28" s="204" t="s">
        <v>60</v>
      </c>
      <c r="D28" s="288"/>
      <c r="E28" s="288"/>
      <c r="F28" s="288"/>
      <c r="G28" s="289"/>
      <c r="H28" s="482"/>
      <c r="I28" s="19"/>
    </row>
    <row r="29" spans="1:9" ht="57.6">
      <c r="A29" s="19"/>
      <c r="B29" s="198">
        <v>18</v>
      </c>
      <c r="C29" s="201" t="s">
        <v>55</v>
      </c>
      <c r="D29" s="288"/>
      <c r="E29" s="288"/>
      <c r="F29" s="288"/>
      <c r="G29" s="289"/>
      <c r="H29" s="482"/>
      <c r="I29" s="19"/>
    </row>
    <row r="30" spans="1:9">
      <c r="A30" s="19"/>
      <c r="B30" s="198">
        <v>19</v>
      </c>
      <c r="C30" s="204" t="s">
        <v>60</v>
      </c>
      <c r="D30" s="288"/>
      <c r="E30" s="288"/>
      <c r="F30" s="288"/>
      <c r="G30" s="289"/>
      <c r="H30" s="482"/>
      <c r="I30" s="19"/>
    </row>
    <row r="31" spans="1:9" ht="28.8">
      <c r="A31" s="19"/>
      <c r="B31" s="198">
        <v>20</v>
      </c>
      <c r="C31" s="202" t="s">
        <v>56</v>
      </c>
      <c r="D31" s="288"/>
      <c r="E31" s="288"/>
      <c r="F31" s="288"/>
      <c r="G31" s="289"/>
      <c r="H31" s="482"/>
      <c r="I31" s="19"/>
    </row>
    <row r="32" spans="1:9">
      <c r="A32" s="19"/>
      <c r="B32" s="198">
        <v>21</v>
      </c>
      <c r="C32" s="204" t="s">
        <v>60</v>
      </c>
      <c r="D32" s="288"/>
      <c r="E32" s="288"/>
      <c r="F32" s="288"/>
      <c r="G32" s="289"/>
      <c r="H32" s="482"/>
      <c r="I32" s="19"/>
    </row>
    <row r="33" spans="1:9">
      <c r="A33" s="19"/>
      <c r="B33" s="198">
        <v>22</v>
      </c>
      <c r="C33" s="202" t="s">
        <v>57</v>
      </c>
      <c r="D33" s="288"/>
      <c r="E33" s="288"/>
      <c r="F33" s="288"/>
      <c r="G33" s="289"/>
      <c r="H33" s="482"/>
      <c r="I33" s="19"/>
    </row>
    <row r="34" spans="1:9">
      <c r="A34" s="19"/>
      <c r="B34" s="198">
        <v>23</v>
      </c>
      <c r="C34" s="204" t="s">
        <v>60</v>
      </c>
      <c r="D34" s="288"/>
      <c r="E34" s="288"/>
      <c r="F34" s="288"/>
      <c r="G34" s="289"/>
      <c r="H34" s="482"/>
      <c r="I34" s="19"/>
    </row>
    <row r="35" spans="1:9">
      <c r="A35" s="19"/>
      <c r="B35" s="198">
        <v>24</v>
      </c>
      <c r="C35" s="201" t="s">
        <v>58</v>
      </c>
      <c r="D35" s="288"/>
      <c r="E35" s="288"/>
      <c r="F35" s="288"/>
      <c r="G35" s="289"/>
      <c r="H35" s="482"/>
      <c r="I35" s="19"/>
    </row>
    <row r="36" spans="1:9" ht="15" thickBot="1">
      <c r="A36" s="19"/>
      <c r="B36" s="205">
        <v>25</v>
      </c>
      <c r="C36" s="206" t="s">
        <v>60</v>
      </c>
      <c r="D36" s="291"/>
      <c r="E36" s="291"/>
      <c r="F36" s="291"/>
      <c r="G36" s="292"/>
      <c r="H36" s="469"/>
      <c r="I36" s="19"/>
    </row>
    <row r="37" spans="1:9" ht="15" thickBot="1">
      <c r="A37" s="19"/>
      <c r="B37" s="472" t="s">
        <v>71</v>
      </c>
      <c r="C37" s="473"/>
      <c r="D37" s="473"/>
      <c r="E37" s="473"/>
      <c r="F37" s="473"/>
      <c r="G37" s="473"/>
      <c r="H37" s="474"/>
      <c r="I37" s="19"/>
    </row>
    <row r="38" spans="1:9" s="18" customFormat="1" ht="28.5" customHeight="1">
      <c r="A38" s="48"/>
      <c r="B38" s="194">
        <v>26</v>
      </c>
      <c r="C38" s="207" t="s">
        <v>78</v>
      </c>
      <c r="D38" s="293"/>
      <c r="E38" s="293"/>
      <c r="F38" s="293"/>
      <c r="G38" s="294"/>
      <c r="H38" s="485" t="s">
        <v>74</v>
      </c>
      <c r="I38" s="48"/>
    </row>
    <row r="39" spans="1:9" s="18" customFormat="1">
      <c r="A39" s="48"/>
      <c r="B39" s="198">
        <v>27</v>
      </c>
      <c r="C39" s="208" t="s">
        <v>61</v>
      </c>
      <c r="D39" s="295"/>
      <c r="E39" s="295"/>
      <c r="F39" s="295"/>
      <c r="G39" s="296"/>
      <c r="H39" s="482"/>
      <c r="I39" s="48"/>
    </row>
    <row r="40" spans="1:9" s="18" customFormat="1">
      <c r="A40" s="48"/>
      <c r="B40" s="198">
        <v>28</v>
      </c>
      <c r="C40" s="208" t="s">
        <v>62</v>
      </c>
      <c r="D40" s="295"/>
      <c r="E40" s="295"/>
      <c r="F40" s="295"/>
      <c r="G40" s="296"/>
      <c r="H40" s="482"/>
      <c r="I40" s="48"/>
    </row>
    <row r="41" spans="1:9" s="18" customFormat="1" ht="57.6">
      <c r="A41" s="48"/>
      <c r="B41" s="198">
        <v>29</v>
      </c>
      <c r="C41" s="209" t="s">
        <v>63</v>
      </c>
      <c r="D41" s="295"/>
      <c r="E41" s="295"/>
      <c r="F41" s="295"/>
      <c r="G41" s="296"/>
      <c r="H41" s="210" t="s">
        <v>75</v>
      </c>
      <c r="I41" s="48"/>
    </row>
    <row r="42" spans="1:9" s="18" customFormat="1">
      <c r="A42" s="48"/>
      <c r="B42" s="198">
        <v>30</v>
      </c>
      <c r="C42" s="209" t="s">
        <v>64</v>
      </c>
      <c r="D42" s="295"/>
      <c r="E42" s="295"/>
      <c r="F42" s="295"/>
      <c r="G42" s="296"/>
      <c r="H42" s="482" t="s">
        <v>76</v>
      </c>
      <c r="I42" s="48"/>
    </row>
    <row r="43" spans="1:9" s="18" customFormat="1">
      <c r="A43" s="48"/>
      <c r="B43" s="198">
        <v>31</v>
      </c>
      <c r="C43" s="209" t="s">
        <v>68</v>
      </c>
      <c r="D43" s="295"/>
      <c r="E43" s="295"/>
      <c r="F43" s="295"/>
      <c r="G43" s="296"/>
      <c r="H43" s="482"/>
      <c r="I43" s="48"/>
    </row>
    <row r="44" spans="1:9" s="18" customFormat="1" ht="28.8">
      <c r="A44" s="48"/>
      <c r="B44" s="198">
        <v>32</v>
      </c>
      <c r="C44" s="209" t="s">
        <v>65</v>
      </c>
      <c r="D44" s="295"/>
      <c r="E44" s="295"/>
      <c r="F44" s="295"/>
      <c r="G44" s="296"/>
      <c r="H44" s="210" t="s">
        <v>77</v>
      </c>
      <c r="I44" s="48"/>
    </row>
    <row r="45" spans="1:9" s="18" customFormat="1">
      <c r="A45" s="48"/>
      <c r="B45" s="198">
        <v>33</v>
      </c>
      <c r="C45" s="211" t="s">
        <v>66</v>
      </c>
      <c r="D45" s="295"/>
      <c r="E45" s="327">
        <v>400000</v>
      </c>
      <c r="F45" s="295"/>
      <c r="G45" s="296"/>
      <c r="H45" s="469" t="s">
        <v>79</v>
      </c>
      <c r="I45" s="48"/>
    </row>
    <row r="46" spans="1:9" s="18" customFormat="1">
      <c r="A46" s="48"/>
      <c r="B46" s="198">
        <v>34</v>
      </c>
      <c r="C46" s="212" t="s">
        <v>67</v>
      </c>
      <c r="D46" s="295"/>
      <c r="E46" s="308">
        <v>0</v>
      </c>
      <c r="F46" s="295"/>
      <c r="G46" s="296"/>
      <c r="H46" s="470"/>
      <c r="I46" s="48"/>
    </row>
    <row r="47" spans="1:9" s="18" customFormat="1">
      <c r="A47" s="48"/>
      <c r="B47" s="198">
        <v>35</v>
      </c>
      <c r="C47" s="211" t="s">
        <v>69</v>
      </c>
      <c r="D47" s="295"/>
      <c r="E47" s="308">
        <v>1</v>
      </c>
      <c r="F47" s="295"/>
      <c r="G47" s="296"/>
      <c r="H47" s="470"/>
      <c r="I47" s="48"/>
    </row>
    <row r="48" spans="1:9" s="18" customFormat="1" ht="15" thickBot="1">
      <c r="A48" s="48"/>
      <c r="B48" s="205">
        <v>36</v>
      </c>
      <c r="C48" s="213" t="s">
        <v>70</v>
      </c>
      <c r="D48" s="297"/>
      <c r="E48" s="328">
        <v>400000</v>
      </c>
      <c r="F48" s="297"/>
      <c r="G48" s="298"/>
      <c r="H48" s="471"/>
      <c r="I48" s="48"/>
    </row>
    <row r="49" spans="1:9">
      <c r="A49" s="19"/>
      <c r="B49" s="19"/>
      <c r="C49" s="19"/>
      <c r="D49" s="19"/>
      <c r="E49" s="19"/>
      <c r="F49" s="19"/>
      <c r="G49" s="19"/>
      <c r="H49" s="19"/>
      <c r="I49" s="19"/>
    </row>
    <row r="50" spans="1:9" ht="29.4" customHeight="1">
      <c r="A50" s="19"/>
      <c r="B50" s="468" t="s">
        <v>271</v>
      </c>
      <c r="C50" s="468"/>
      <c r="D50" s="468"/>
      <c r="E50" s="468"/>
      <c r="F50" s="468"/>
      <c r="G50" s="468"/>
      <c r="H50" s="468"/>
      <c r="I50" s="19"/>
    </row>
    <row r="51" spans="1:9" ht="15">
      <c r="A51" s="19"/>
      <c r="B51" s="19" t="s">
        <v>221</v>
      </c>
      <c r="C51" s="19"/>
      <c r="D51" s="19"/>
      <c r="E51" s="19"/>
      <c r="F51" s="19"/>
      <c r="G51" s="19"/>
      <c r="H51" s="19"/>
      <c r="I51" s="19"/>
    </row>
    <row r="52" spans="1:9" ht="15">
      <c r="A52" s="19"/>
      <c r="B52" s="277" t="s">
        <v>283</v>
      </c>
      <c r="C52" s="19"/>
      <c r="D52" s="19"/>
      <c r="E52" s="19"/>
      <c r="F52" s="19"/>
      <c r="G52" s="19"/>
      <c r="H52" s="19"/>
      <c r="I52" s="19"/>
    </row>
    <row r="53" spans="1:9" ht="15">
      <c r="A53" s="19"/>
      <c r="B53" s="19" t="s">
        <v>194</v>
      </c>
      <c r="C53" s="19"/>
      <c r="D53" s="19"/>
      <c r="E53" s="19"/>
      <c r="F53" s="19"/>
      <c r="G53" s="19"/>
      <c r="H53" s="19"/>
      <c r="I53" s="19"/>
    </row>
    <row r="54" spans="1:9" ht="15">
      <c r="A54" s="19"/>
      <c r="B54" s="19" t="s">
        <v>195</v>
      </c>
      <c r="C54" s="19"/>
      <c r="D54" s="19"/>
      <c r="E54" s="19"/>
      <c r="F54" s="19"/>
      <c r="G54" s="19"/>
      <c r="H54" s="19"/>
      <c r="I54" s="19"/>
    </row>
    <row r="55" spans="1:9">
      <c r="A55" s="19"/>
      <c r="B55" s="19"/>
      <c r="C55" s="19"/>
      <c r="D55" s="19"/>
      <c r="E55" s="19"/>
      <c r="F55" s="19"/>
      <c r="G55" s="19"/>
      <c r="H55" s="19"/>
      <c r="I55" s="19"/>
    </row>
    <row r="56" spans="1:9">
      <c r="A56" s="19"/>
      <c r="B56" s="19"/>
      <c r="C56" s="19"/>
      <c r="D56" s="19"/>
      <c r="E56" s="19"/>
      <c r="F56" s="19"/>
      <c r="G56" s="19"/>
      <c r="H56" s="19"/>
      <c r="I56" s="19"/>
    </row>
    <row r="57" spans="1:9">
      <c r="A57" s="19"/>
      <c r="B57" s="19"/>
      <c r="C57" s="19"/>
      <c r="D57" s="19"/>
      <c r="E57" s="19"/>
      <c r="F57" s="19"/>
      <c r="G57" s="19"/>
      <c r="H57" s="19"/>
      <c r="I57" s="19"/>
    </row>
    <row r="58" spans="1:9">
      <c r="A58" s="19"/>
      <c r="B58" s="19"/>
      <c r="C58" s="19"/>
      <c r="D58" s="19"/>
      <c r="E58" s="19"/>
      <c r="F58" s="19"/>
      <c r="G58" s="19"/>
      <c r="H58" s="19"/>
      <c r="I58" s="19"/>
    </row>
    <row r="59" spans="1:9">
      <c r="A59" s="19"/>
      <c r="B59" s="19"/>
      <c r="C59" s="19"/>
      <c r="D59" s="19"/>
      <c r="E59" s="19"/>
      <c r="F59" s="19"/>
      <c r="G59" s="19"/>
      <c r="H59" s="19"/>
      <c r="I59" s="19"/>
    </row>
    <row r="60" spans="1:9">
      <c r="A60" s="19"/>
      <c r="B60" s="19"/>
      <c r="C60" s="19"/>
      <c r="D60" s="19"/>
      <c r="E60" s="19"/>
      <c r="F60" s="19"/>
      <c r="G60" s="19"/>
      <c r="H60" s="19"/>
      <c r="I60" s="19"/>
    </row>
    <row r="61" spans="1:9">
      <c r="A61" s="19"/>
      <c r="B61" s="19"/>
      <c r="C61" s="19"/>
      <c r="D61" s="19"/>
      <c r="E61" s="19"/>
      <c r="F61" s="19"/>
      <c r="G61" s="19"/>
      <c r="H61" s="19"/>
      <c r="I61" s="19"/>
    </row>
    <row r="62" spans="1:9">
      <c r="A62" s="19"/>
      <c r="B62" s="19"/>
      <c r="C62" s="19"/>
      <c r="D62" s="19"/>
      <c r="E62" s="19"/>
      <c r="F62" s="19"/>
      <c r="G62" s="19"/>
      <c r="H62" s="19"/>
      <c r="I62" s="19"/>
    </row>
    <row r="63" spans="1:9">
      <c r="A63" s="19"/>
      <c r="B63" s="19"/>
      <c r="C63" s="19"/>
      <c r="D63" s="19"/>
      <c r="E63" s="19"/>
      <c r="F63" s="19"/>
      <c r="G63" s="19"/>
      <c r="H63" s="19"/>
      <c r="I63" s="19"/>
    </row>
    <row r="64" spans="1:9">
      <c r="A64" s="19"/>
      <c r="B64" s="19"/>
      <c r="C64" s="19"/>
      <c r="D64" s="19"/>
      <c r="E64" s="19"/>
      <c r="F64" s="19"/>
      <c r="G64" s="19"/>
      <c r="H64" s="19"/>
      <c r="I64" s="19"/>
    </row>
    <row r="65" spans="1:9">
      <c r="A65" s="19"/>
      <c r="B65" s="19"/>
      <c r="C65" s="19"/>
      <c r="D65" s="19"/>
      <c r="E65" s="19"/>
      <c r="F65" s="19"/>
      <c r="G65" s="19"/>
      <c r="H65" s="19"/>
      <c r="I65" s="19"/>
    </row>
    <row r="66" spans="1:9">
      <c r="A66" s="19"/>
      <c r="B66" s="19"/>
      <c r="C66" s="19"/>
      <c r="D66" s="19"/>
      <c r="E66" s="19"/>
      <c r="F66" s="19"/>
      <c r="G66" s="19"/>
      <c r="H66" s="19"/>
      <c r="I66" s="19"/>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topLeftCell="A5" workbookViewId="0">
      <selection activeCell="B14" sqref="B14"/>
    </sheetView>
  </sheetViews>
  <sheetFormatPr defaultRowHeight="14.4"/>
  <cols>
    <col min="1" max="1" width="3.6640625" customWidth="1"/>
    <col min="2" max="2" width="14.33203125" customWidth="1"/>
    <col min="3" max="3" width="21.109375" customWidth="1"/>
    <col min="4" max="4" width="20.6640625" customWidth="1"/>
    <col min="5" max="5" width="16.33203125" customWidth="1"/>
    <col min="6" max="6" width="48.33203125" customWidth="1"/>
    <col min="7" max="7" width="35.33203125" customWidth="1"/>
  </cols>
  <sheetData>
    <row r="1" spans="2:7" ht="10.199999999999999" customHeight="1"/>
    <row r="2" spans="2:7" ht="15.6">
      <c r="B2" s="67" t="str">
        <f>+Přehled!B2</f>
        <v>AKCENTA CZ a.s.</v>
      </c>
      <c r="D2" s="67"/>
      <c r="F2" s="237" t="s">
        <v>237</v>
      </c>
    </row>
    <row r="3" spans="2:7" ht="10.199999999999999" customHeight="1"/>
    <row r="4" spans="2:7" ht="15.6">
      <c r="B4" s="488" t="s">
        <v>360</v>
      </c>
      <c r="C4" s="489"/>
      <c r="D4" s="489"/>
      <c r="E4" s="489"/>
      <c r="F4" s="490"/>
      <c r="G4" s="346"/>
    </row>
    <row r="5" spans="2:7" ht="38.700000000000003" customHeight="1">
      <c r="B5" s="433" t="s">
        <v>299</v>
      </c>
      <c r="C5" s="433"/>
      <c r="D5" s="433"/>
      <c r="E5" s="433"/>
      <c r="F5" s="433"/>
    </row>
    <row r="6" spans="2:7" ht="38.1" customHeight="1">
      <c r="B6" s="491" t="s">
        <v>240</v>
      </c>
      <c r="C6" s="491"/>
      <c r="D6" s="491"/>
      <c r="E6" s="491"/>
      <c r="F6" s="491"/>
    </row>
    <row r="7" spans="2:7" ht="16.2" customHeight="1">
      <c r="B7" s="73" t="s">
        <v>196</v>
      </c>
      <c r="C7" s="54"/>
      <c r="D7" s="54"/>
      <c r="E7" s="54"/>
      <c r="F7" s="54"/>
    </row>
    <row r="8" spans="2:7" ht="16.2" customHeight="1">
      <c r="B8" s="74" t="s">
        <v>234</v>
      </c>
    </row>
    <row r="9" spans="2:7" ht="16.2" customHeight="1">
      <c r="B9" s="34" t="s">
        <v>47</v>
      </c>
      <c r="C9" s="51"/>
      <c r="D9" s="52"/>
      <c r="E9" s="52"/>
      <c r="F9" s="234">
        <f>'IF RM1'!D7</f>
        <v>44926</v>
      </c>
    </row>
    <row r="10" spans="2:7" ht="14.4" customHeight="1">
      <c r="B10" s="492" t="s">
        <v>463</v>
      </c>
      <c r="C10" s="492"/>
      <c r="D10" s="492"/>
      <c r="E10" s="492"/>
      <c r="F10" s="492"/>
    </row>
    <row r="11" spans="2:7" ht="57" customHeight="1" thickBot="1">
      <c r="B11" s="493"/>
      <c r="C11" s="493"/>
      <c r="D11" s="493"/>
      <c r="E11" s="493"/>
      <c r="F11" s="493"/>
    </row>
    <row r="12" spans="2:7" ht="87" customHeight="1">
      <c r="B12" s="118" t="s">
        <v>361</v>
      </c>
      <c r="C12" s="119" t="s">
        <v>362</v>
      </c>
      <c r="D12" s="119" t="s">
        <v>363</v>
      </c>
      <c r="E12" s="318" t="s">
        <v>364</v>
      </c>
      <c r="F12" s="120" t="s">
        <v>365</v>
      </c>
    </row>
    <row r="13" spans="2:7" ht="15" thickBot="1">
      <c r="B13" s="121" t="s">
        <v>0</v>
      </c>
      <c r="C13" s="122" t="s">
        <v>1</v>
      </c>
      <c r="D13" s="122" t="s">
        <v>2</v>
      </c>
      <c r="E13" s="122" t="s">
        <v>3</v>
      </c>
      <c r="F13" s="123" t="s">
        <v>4</v>
      </c>
    </row>
    <row r="14" spans="2:7">
      <c r="B14" s="519" t="s">
        <v>459</v>
      </c>
      <c r="C14" s="214"/>
      <c r="D14" s="214"/>
      <c r="E14" s="214"/>
      <c r="F14" s="214"/>
    </row>
    <row r="15" spans="2:7">
      <c r="B15" s="215"/>
      <c r="C15" s="215"/>
      <c r="D15" s="215"/>
      <c r="E15" s="215"/>
      <c r="F15" s="215"/>
    </row>
    <row r="16" spans="2:7">
      <c r="B16" s="215"/>
      <c r="C16" s="215"/>
      <c r="D16" s="215"/>
      <c r="E16" s="215"/>
      <c r="F16" s="215"/>
    </row>
    <row r="17" spans="2:6">
      <c r="B17" s="215"/>
      <c r="C17" s="215"/>
      <c r="D17" s="215"/>
      <c r="E17" s="215"/>
      <c r="F17" s="215"/>
    </row>
    <row r="19" spans="2:6" ht="58.95" customHeight="1">
      <c r="B19" s="487" t="s">
        <v>411</v>
      </c>
      <c r="C19" s="487"/>
      <c r="D19" s="487"/>
      <c r="E19" s="487"/>
      <c r="F19" s="487"/>
    </row>
    <row r="20" spans="2:6">
      <c r="B20" s="1"/>
    </row>
    <row r="21" spans="2:6">
      <c r="B21" s="13" t="s">
        <v>46</v>
      </c>
      <c r="C21" s="14"/>
      <c r="D21" s="14"/>
      <c r="E21" s="14"/>
      <c r="F21" s="14"/>
    </row>
    <row r="22" spans="2:6">
      <c r="B22" s="14" t="s">
        <v>43</v>
      </c>
      <c r="C22" s="14"/>
      <c r="D22" s="14"/>
      <c r="E22" s="14"/>
      <c r="F22" s="14"/>
    </row>
    <row r="23" spans="2:6" ht="32.4" customHeight="1">
      <c r="B23" s="14"/>
      <c r="C23" s="486" t="s">
        <v>189</v>
      </c>
      <c r="D23" s="486"/>
      <c r="E23" s="486"/>
      <c r="F23" s="486"/>
    </row>
    <row r="24" spans="2:6" ht="33.6" customHeight="1">
      <c r="B24" s="14"/>
      <c r="C24" s="486" t="s">
        <v>44</v>
      </c>
      <c r="D24" s="486"/>
      <c r="E24" s="486"/>
      <c r="F24" s="486"/>
    </row>
    <row r="25" spans="2:6" ht="31.2" customHeight="1">
      <c r="B25" s="486" t="s">
        <v>45</v>
      </c>
      <c r="C25" s="486"/>
      <c r="D25" s="486"/>
      <c r="E25" s="486"/>
      <c r="F25" s="486"/>
    </row>
  </sheetData>
  <dataConsolidate/>
  <mergeCells count="8">
    <mergeCell ref="C24:F24"/>
    <mergeCell ref="B25:F25"/>
    <mergeCell ref="B19:F19"/>
    <mergeCell ref="B4:F4"/>
    <mergeCell ref="B5:F5"/>
    <mergeCell ref="B6:F6"/>
    <mergeCell ref="C23:F23"/>
    <mergeCell ref="B10:F11"/>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91"/>
  <sheetViews>
    <sheetView showGridLines="0" topLeftCell="A6" zoomScaleNormal="100" workbookViewId="0">
      <selection activeCell="E17" sqref="E17"/>
    </sheetView>
  </sheetViews>
  <sheetFormatPr defaultColWidth="9.109375" defaultRowHeight="14.4"/>
  <cols>
    <col min="1" max="1" width="3.6640625" style="7" customWidth="1"/>
    <col min="2" max="2" width="6.6640625" style="7" customWidth="1"/>
    <col min="3" max="3" width="78.44140625" style="7" customWidth="1"/>
    <col min="4" max="4" width="22.109375" style="7" customWidth="1"/>
    <col min="5" max="5" width="17.88671875" style="7" customWidth="1"/>
    <col min="6" max="6" width="17.44140625" style="7" customWidth="1"/>
    <col min="7" max="7" width="15.6640625" style="7" customWidth="1"/>
    <col min="8" max="16384" width="9.109375" style="7"/>
  </cols>
  <sheetData>
    <row r="1" spans="1:7" ht="10.199999999999999" customHeight="1">
      <c r="A1" s="19"/>
      <c r="B1" s="30"/>
      <c r="C1" s="30"/>
      <c r="D1" s="19"/>
      <c r="E1" s="19"/>
      <c r="F1" s="19"/>
      <c r="G1" s="19"/>
    </row>
    <row r="2" spans="1:7" ht="15.6">
      <c r="A2" s="19"/>
      <c r="B2" s="67" t="str">
        <f>+Přehled!B2</f>
        <v>AKCENTA CZ a.s.</v>
      </c>
      <c r="C2" s="30"/>
      <c r="D2" s="237" t="s">
        <v>237</v>
      </c>
      <c r="E2" s="19"/>
      <c r="F2" s="19"/>
      <c r="G2" s="19"/>
    </row>
    <row r="3" spans="1:7" ht="10.199999999999999" customHeight="1">
      <c r="A3" s="19"/>
      <c r="B3" s="30"/>
      <c r="C3" s="30"/>
      <c r="D3" s="19"/>
      <c r="E3" s="19"/>
      <c r="F3" s="19"/>
      <c r="G3" s="19"/>
    </row>
    <row r="4" spans="1:7" ht="15.6">
      <c r="A4" s="19"/>
      <c r="B4" s="494" t="s">
        <v>366</v>
      </c>
      <c r="C4" s="494"/>
      <c r="D4" s="494"/>
      <c r="E4" s="61"/>
      <c r="F4" s="19"/>
      <c r="G4" s="19"/>
    </row>
    <row r="5" spans="1:7" ht="49.2" customHeight="1">
      <c r="A5" s="30"/>
      <c r="B5" s="433" t="s">
        <v>412</v>
      </c>
      <c r="C5" s="433"/>
      <c r="D5" s="433"/>
      <c r="E5" s="30"/>
      <c r="F5" s="19"/>
      <c r="G5" s="19"/>
    </row>
    <row r="6" spans="1:7" ht="60.75" customHeight="1">
      <c r="A6" s="30"/>
      <c r="B6" s="500" t="s">
        <v>413</v>
      </c>
      <c r="C6" s="500"/>
      <c r="D6" s="500"/>
      <c r="E6" s="30"/>
      <c r="F6" s="19"/>
      <c r="G6" s="19"/>
    </row>
    <row r="7" spans="1:7" ht="24" customHeight="1">
      <c r="A7" s="30"/>
      <c r="B7" s="74" t="s">
        <v>235</v>
      </c>
      <c r="C7" s="30"/>
      <c r="D7" s="30"/>
      <c r="E7" s="30"/>
      <c r="F7" s="19"/>
      <c r="G7" s="19"/>
    </row>
    <row r="8" spans="1:7">
      <c r="A8" s="30"/>
      <c r="B8" s="34" t="s">
        <v>47</v>
      </c>
      <c r="C8" s="34"/>
      <c r="D8" s="234">
        <f>'IF RM1'!D7</f>
        <v>44926</v>
      </c>
      <c r="E8" s="30"/>
      <c r="F8" s="30"/>
      <c r="G8" s="30"/>
    </row>
    <row r="9" spans="1:7" ht="14.4" customHeight="1">
      <c r="A9" s="30"/>
      <c r="B9" s="492" t="s">
        <v>463</v>
      </c>
      <c r="C9" s="492"/>
      <c r="D9" s="492"/>
      <c r="E9" s="30"/>
      <c r="F9" s="30"/>
      <c r="G9" s="30"/>
    </row>
    <row r="10" spans="1:7" ht="53.4" customHeight="1">
      <c r="A10" s="30"/>
      <c r="B10" s="433"/>
      <c r="C10" s="433"/>
      <c r="D10" s="433"/>
      <c r="E10" s="30"/>
      <c r="F10" s="30"/>
      <c r="G10" s="30"/>
    </row>
    <row r="11" spans="1:7" ht="14.4" customHeight="1">
      <c r="A11" s="19"/>
      <c r="B11" s="19"/>
      <c r="C11" s="46"/>
      <c r="D11" s="19"/>
      <c r="E11" s="30"/>
      <c r="F11" s="30"/>
      <c r="G11" s="30"/>
    </row>
    <row r="12" spans="1:7">
      <c r="A12" s="19"/>
      <c r="B12" s="495" t="s">
        <v>367</v>
      </c>
      <c r="C12" s="496"/>
      <c r="D12" s="497"/>
      <c r="E12" s="19"/>
      <c r="F12" s="19"/>
      <c r="G12" s="19"/>
    </row>
    <row r="13" spans="1:7" ht="15" thickBot="1">
      <c r="A13" s="19"/>
      <c r="B13" s="19"/>
      <c r="C13" s="19"/>
      <c r="D13" s="19"/>
      <c r="E13" s="19"/>
      <c r="F13" s="19"/>
      <c r="G13" s="19"/>
    </row>
    <row r="14" spans="1:7" ht="15" thickBot="1">
      <c r="A14" s="19"/>
      <c r="B14" s="124" t="s">
        <v>10</v>
      </c>
      <c r="C14" s="125" t="s">
        <v>11</v>
      </c>
      <c r="D14" s="126" t="s">
        <v>12</v>
      </c>
      <c r="E14" s="19"/>
      <c r="F14" s="19"/>
      <c r="G14" s="19"/>
    </row>
    <row r="15" spans="1:7">
      <c r="A15" s="19"/>
      <c r="B15" s="216">
        <v>1</v>
      </c>
      <c r="C15" s="219" t="s">
        <v>368</v>
      </c>
      <c r="D15" s="139" t="s">
        <v>459</v>
      </c>
      <c r="E15" s="19"/>
      <c r="F15" s="19"/>
      <c r="G15" s="19"/>
    </row>
    <row r="16" spans="1:7">
      <c r="A16" s="19"/>
      <c r="B16" s="217">
        <v>2</v>
      </c>
      <c r="C16" s="319" t="s">
        <v>369</v>
      </c>
      <c r="D16" s="139"/>
      <c r="E16" s="19"/>
      <c r="F16" s="19"/>
      <c r="G16" s="19"/>
    </row>
    <row r="17" spans="1:7" ht="28.8">
      <c r="A17" s="19"/>
      <c r="B17" s="217">
        <v>3</v>
      </c>
      <c r="C17" s="220" t="s">
        <v>370</v>
      </c>
      <c r="D17" s="139"/>
      <c r="E17" s="19"/>
      <c r="F17" s="19"/>
      <c r="G17" s="19"/>
    </row>
    <row r="18" spans="1:7">
      <c r="A18" s="19"/>
      <c r="B18" s="217">
        <v>4</v>
      </c>
      <c r="C18" s="320" t="s">
        <v>371</v>
      </c>
      <c r="D18" s="221" t="s">
        <v>34</v>
      </c>
      <c r="E18" s="19"/>
      <c r="F18" s="19"/>
      <c r="G18" s="19"/>
    </row>
    <row r="19" spans="1:7">
      <c r="A19" s="19"/>
      <c r="B19" s="217">
        <v>5</v>
      </c>
      <c r="C19" s="320" t="s">
        <v>372</v>
      </c>
      <c r="D19" s="139"/>
      <c r="E19" s="19"/>
      <c r="F19" s="19"/>
      <c r="G19" s="19"/>
    </row>
    <row r="20" spans="1:7">
      <c r="A20" s="19"/>
      <c r="B20" s="217">
        <v>6</v>
      </c>
      <c r="C20" s="320" t="s">
        <v>373</v>
      </c>
      <c r="D20" s="139"/>
      <c r="E20" s="19"/>
      <c r="F20" s="19"/>
      <c r="G20" s="19"/>
    </row>
    <row r="21" spans="1:7" ht="28.8">
      <c r="A21" s="19"/>
      <c r="B21" s="217">
        <v>7</v>
      </c>
      <c r="C21" s="320" t="s">
        <v>374</v>
      </c>
      <c r="D21" s="221" t="s">
        <v>34</v>
      </c>
      <c r="E21" s="19"/>
      <c r="F21" s="19"/>
      <c r="G21" s="19"/>
    </row>
    <row r="22" spans="1:7" ht="15" thickBot="1">
      <c r="A22" s="19"/>
      <c r="B22" s="218">
        <v>8</v>
      </c>
      <c r="C22" s="222" t="s">
        <v>375</v>
      </c>
      <c r="D22" s="142"/>
      <c r="E22" s="19"/>
      <c r="F22" s="19"/>
      <c r="G22" s="19"/>
    </row>
    <row r="23" spans="1:7">
      <c r="A23" s="19"/>
      <c r="B23" s="55"/>
      <c r="C23" s="55"/>
      <c r="D23" s="56"/>
      <c r="E23" s="19"/>
      <c r="F23" s="19"/>
      <c r="G23" s="19"/>
    </row>
    <row r="24" spans="1:7">
      <c r="A24" s="19"/>
      <c r="B24" s="55"/>
      <c r="C24" s="55"/>
      <c r="D24" s="56"/>
      <c r="E24" s="19"/>
      <c r="F24" s="19"/>
      <c r="G24" s="19"/>
    </row>
    <row r="25" spans="1:7">
      <c r="A25" s="19"/>
      <c r="B25" s="55"/>
      <c r="C25" s="55"/>
      <c r="D25" s="56"/>
      <c r="E25" s="19"/>
      <c r="F25" s="19"/>
      <c r="G25" s="19"/>
    </row>
    <row r="26" spans="1:7">
      <c r="A26" s="19"/>
      <c r="B26" s="498" t="s">
        <v>376</v>
      </c>
      <c r="C26" s="498"/>
      <c r="D26" s="498"/>
      <c r="E26" s="498"/>
      <c r="F26" s="19"/>
      <c r="G26" s="19"/>
    </row>
    <row r="27" spans="1:7" ht="15" thickBot="1">
      <c r="A27" s="19"/>
      <c r="B27" s="19"/>
      <c r="C27" s="19"/>
      <c r="D27" s="19"/>
      <c r="E27" s="19"/>
      <c r="F27" s="19"/>
      <c r="G27" s="19"/>
    </row>
    <row r="28" spans="1:7" ht="15" thickBot="1">
      <c r="A28" s="19"/>
      <c r="B28" s="124" t="s">
        <v>10</v>
      </c>
      <c r="C28" s="125" t="s">
        <v>11</v>
      </c>
      <c r="D28" s="125" t="s">
        <v>13</v>
      </c>
      <c r="E28" s="127" t="s">
        <v>14</v>
      </c>
      <c r="F28" s="19"/>
      <c r="G28" s="19"/>
    </row>
    <row r="29" spans="1:7">
      <c r="A29" s="19"/>
      <c r="B29" s="223">
        <v>1</v>
      </c>
      <c r="C29" s="224" t="s">
        <v>377</v>
      </c>
      <c r="D29" s="225"/>
      <c r="E29" s="226"/>
      <c r="F29" s="19"/>
      <c r="G29" s="19"/>
    </row>
    <row r="30" spans="1:7">
      <c r="A30" s="19"/>
      <c r="B30" s="227">
        <v>2</v>
      </c>
      <c r="C30" s="228" t="s">
        <v>378</v>
      </c>
      <c r="D30" s="45"/>
      <c r="E30" s="139"/>
      <c r="F30" s="19"/>
      <c r="G30" s="19"/>
    </row>
    <row r="31" spans="1:7">
      <c r="A31" s="19"/>
      <c r="B31" s="227">
        <v>3</v>
      </c>
      <c r="C31" s="229" t="s">
        <v>379</v>
      </c>
      <c r="D31" s="45"/>
      <c r="E31" s="139"/>
      <c r="F31" s="19"/>
      <c r="G31" s="19"/>
    </row>
    <row r="32" spans="1:7">
      <c r="A32" s="19"/>
      <c r="B32" s="227">
        <v>4</v>
      </c>
      <c r="C32" s="229" t="s">
        <v>380</v>
      </c>
      <c r="D32" s="45"/>
      <c r="E32" s="139"/>
      <c r="F32" s="19"/>
      <c r="G32" s="19"/>
    </row>
    <row r="33" spans="1:7" ht="15" thickBot="1">
      <c r="A33" s="19"/>
      <c r="B33" s="230">
        <v>5</v>
      </c>
      <c r="C33" s="231" t="s">
        <v>381</v>
      </c>
      <c r="D33" s="141"/>
      <c r="E33" s="142"/>
      <c r="F33" s="19"/>
      <c r="G33" s="19"/>
    </row>
    <row r="34" spans="1:7">
      <c r="A34" s="19"/>
      <c r="B34" s="19"/>
      <c r="C34" s="19"/>
      <c r="D34" s="19"/>
      <c r="E34" s="19"/>
      <c r="F34" s="19"/>
      <c r="G34" s="19"/>
    </row>
    <row r="35" spans="1:7">
      <c r="A35" s="19"/>
      <c r="B35" s="19"/>
      <c r="C35" s="19"/>
      <c r="D35" s="19"/>
      <c r="E35" s="19"/>
      <c r="F35" s="19"/>
      <c r="G35" s="19"/>
    </row>
    <row r="36" spans="1:7">
      <c r="A36" s="19"/>
      <c r="B36" s="19"/>
      <c r="C36" s="19"/>
      <c r="D36" s="19"/>
      <c r="E36" s="19"/>
      <c r="F36" s="19"/>
      <c r="G36" s="19"/>
    </row>
    <row r="37" spans="1:7">
      <c r="A37" s="19"/>
      <c r="B37" s="498" t="s">
        <v>414</v>
      </c>
      <c r="C37" s="498"/>
      <c r="D37" s="498"/>
      <c r="E37" s="19"/>
      <c r="F37" s="19"/>
      <c r="G37" s="19"/>
    </row>
    <row r="38" spans="1:7" ht="15" thickBot="1">
      <c r="A38" s="19"/>
      <c r="B38" s="19"/>
      <c r="C38" s="19"/>
      <c r="D38" s="19"/>
      <c r="E38" s="19"/>
      <c r="F38" s="19"/>
      <c r="G38" s="19"/>
    </row>
    <row r="39" spans="1:7" ht="15" thickBot="1">
      <c r="A39" s="19"/>
      <c r="B39" s="124" t="s">
        <v>415</v>
      </c>
      <c r="C39" s="125" t="s">
        <v>27</v>
      </c>
      <c r="D39" s="126" t="s">
        <v>416</v>
      </c>
      <c r="E39" s="19"/>
      <c r="F39" s="19"/>
      <c r="G39" s="19"/>
    </row>
    <row r="40" spans="1:7">
      <c r="A40" s="19"/>
      <c r="B40" s="223">
        <v>1</v>
      </c>
      <c r="C40" s="224" t="s">
        <v>417</v>
      </c>
      <c r="D40" s="137"/>
      <c r="E40" s="19"/>
      <c r="F40" s="19"/>
      <c r="G40" s="19"/>
    </row>
    <row r="41" spans="1:7">
      <c r="A41" s="19"/>
      <c r="B41" s="227">
        <v>2</v>
      </c>
      <c r="C41" s="348" t="s">
        <v>418</v>
      </c>
      <c r="D41" s="139"/>
      <c r="E41" s="19"/>
      <c r="F41" s="19"/>
      <c r="G41" s="19"/>
    </row>
    <row r="42" spans="1:7" ht="28.8">
      <c r="A42" s="19"/>
      <c r="B42" s="227">
        <v>3</v>
      </c>
      <c r="C42" s="348" t="s">
        <v>419</v>
      </c>
      <c r="D42" s="139"/>
      <c r="E42" s="19"/>
      <c r="F42" s="19"/>
      <c r="G42" s="19"/>
    </row>
    <row r="43" spans="1:7">
      <c r="A43" s="19"/>
      <c r="B43" s="227">
        <v>4</v>
      </c>
      <c r="C43" s="348" t="s">
        <v>420</v>
      </c>
      <c r="D43" s="139"/>
      <c r="E43" s="19"/>
      <c r="F43" s="19"/>
      <c r="G43" s="19"/>
    </row>
    <row r="44" spans="1:7" ht="28.8">
      <c r="A44" s="19"/>
      <c r="B44" s="227">
        <v>5</v>
      </c>
      <c r="C44" s="348" t="s">
        <v>421</v>
      </c>
      <c r="D44" s="139"/>
      <c r="E44" s="19"/>
      <c r="F44" s="19"/>
      <c r="G44" s="19"/>
    </row>
    <row r="45" spans="1:7" ht="15" thickBot="1">
      <c r="A45" s="19"/>
      <c r="B45" s="230">
        <v>6</v>
      </c>
      <c r="C45" s="349" t="s">
        <v>422</v>
      </c>
      <c r="D45" s="142"/>
      <c r="E45" s="19"/>
      <c r="F45" s="19"/>
      <c r="G45" s="19"/>
    </row>
    <row r="46" spans="1:7">
      <c r="A46" s="19"/>
      <c r="B46" s="57"/>
      <c r="C46" s="57"/>
      <c r="D46" s="56"/>
      <c r="E46" s="19"/>
      <c r="F46" s="19"/>
      <c r="G46" s="19"/>
    </row>
    <row r="47" spans="1:7">
      <c r="A47" s="19"/>
      <c r="B47" s="57"/>
      <c r="C47" s="57"/>
      <c r="D47" s="56"/>
      <c r="E47" s="19"/>
      <c r="F47" s="19"/>
      <c r="G47" s="19"/>
    </row>
    <row r="48" spans="1:7">
      <c r="A48" s="19"/>
      <c r="B48" s="57"/>
      <c r="C48" s="57"/>
      <c r="D48" s="56"/>
      <c r="E48" s="19"/>
      <c r="F48" s="19"/>
      <c r="G48" s="19"/>
    </row>
    <row r="49" spans="1:7">
      <c r="A49" s="19"/>
      <c r="B49" s="329" t="s">
        <v>382</v>
      </c>
      <c r="C49" s="329"/>
      <c r="D49" s="329"/>
      <c r="E49" s="329"/>
      <c r="F49" s="329"/>
      <c r="G49" s="329"/>
    </row>
    <row r="50" spans="1:7" ht="15" thickBot="1">
      <c r="A50" s="19"/>
      <c r="B50" s="57"/>
      <c r="C50" s="57"/>
      <c r="D50" s="56"/>
      <c r="E50" s="19"/>
      <c r="F50" s="19"/>
      <c r="G50" s="19"/>
    </row>
    <row r="51" spans="1:7" ht="15" thickBot="1">
      <c r="A51" s="19"/>
      <c r="B51" s="124" t="s">
        <v>415</v>
      </c>
      <c r="C51" s="125" t="s">
        <v>27</v>
      </c>
      <c r="D51" s="350" t="s">
        <v>423</v>
      </c>
      <c r="E51" s="350" t="s">
        <v>424</v>
      </c>
      <c r="F51" s="350" t="s">
        <v>425</v>
      </c>
      <c r="G51" s="126" t="s">
        <v>426</v>
      </c>
    </row>
    <row r="52" spans="1:7">
      <c r="A52" s="19"/>
      <c r="B52" s="223">
        <v>1</v>
      </c>
      <c r="C52" s="224" t="s">
        <v>383</v>
      </c>
      <c r="D52" s="136"/>
      <c r="E52" s="136"/>
      <c r="F52" s="136"/>
      <c r="G52" s="137"/>
    </row>
    <row r="53" spans="1:7">
      <c r="A53" s="19"/>
      <c r="B53" s="227">
        <v>2</v>
      </c>
      <c r="C53" s="229" t="s">
        <v>384</v>
      </c>
      <c r="D53" s="45"/>
      <c r="E53" s="45"/>
      <c r="F53" s="45"/>
      <c r="G53" s="139"/>
    </row>
    <row r="54" spans="1:7">
      <c r="A54" s="19"/>
      <c r="B54" s="227">
        <v>3</v>
      </c>
      <c r="C54" s="229" t="s">
        <v>385</v>
      </c>
      <c r="D54" s="45"/>
      <c r="E54" s="45"/>
      <c r="F54" s="45"/>
      <c r="G54" s="139"/>
    </row>
    <row r="55" spans="1:7">
      <c r="A55" s="19"/>
      <c r="B55" s="227">
        <v>4</v>
      </c>
      <c r="C55" s="229" t="s">
        <v>386</v>
      </c>
      <c r="D55" s="45"/>
      <c r="E55" s="45"/>
      <c r="F55" s="45"/>
      <c r="G55" s="139"/>
    </row>
    <row r="56" spans="1:7">
      <c r="A56" s="19"/>
      <c r="B56" s="227">
        <v>5</v>
      </c>
      <c r="C56" s="229" t="s">
        <v>387</v>
      </c>
      <c r="D56" s="45"/>
      <c r="E56" s="45"/>
      <c r="F56" s="45"/>
      <c r="G56" s="139"/>
    </row>
    <row r="57" spans="1:7">
      <c r="A57" s="19"/>
      <c r="B57" s="227">
        <v>6</v>
      </c>
      <c r="C57" s="229" t="s">
        <v>388</v>
      </c>
      <c r="D57" s="45"/>
      <c r="E57" s="45"/>
      <c r="F57" s="45"/>
      <c r="G57" s="139"/>
    </row>
    <row r="58" spans="1:7">
      <c r="A58" s="19"/>
      <c r="B58" s="351">
        <v>7</v>
      </c>
      <c r="C58" s="229" t="s">
        <v>389</v>
      </c>
      <c r="D58" s="45"/>
      <c r="E58" s="45"/>
      <c r="F58" s="45"/>
      <c r="G58" s="139"/>
    </row>
    <row r="59" spans="1:7" ht="15" thickBot="1">
      <c r="A59" s="19"/>
      <c r="B59" s="352">
        <v>8</v>
      </c>
      <c r="C59" s="353" t="s">
        <v>390</v>
      </c>
      <c r="D59" s="141"/>
      <c r="E59" s="141"/>
      <c r="F59" s="141"/>
      <c r="G59" s="142"/>
    </row>
    <row r="60" spans="1:7">
      <c r="A60" s="19"/>
      <c r="B60" s="19"/>
      <c r="C60" s="19"/>
      <c r="D60" s="19"/>
      <c r="E60" s="19"/>
      <c r="F60" s="19"/>
      <c r="G60" s="19"/>
    </row>
    <row r="61" spans="1:7">
      <c r="A61" s="19"/>
      <c r="B61" s="19"/>
      <c r="C61" s="19"/>
      <c r="D61" s="19"/>
      <c r="E61" s="19"/>
      <c r="F61" s="19"/>
      <c r="G61" s="19"/>
    </row>
    <row r="62" spans="1:7">
      <c r="A62" s="19"/>
      <c r="B62" s="19"/>
      <c r="C62" s="19"/>
      <c r="D62" s="19"/>
      <c r="E62" s="19"/>
      <c r="F62" s="19"/>
      <c r="G62" s="19"/>
    </row>
    <row r="63" spans="1:7">
      <c r="A63" s="19"/>
      <c r="B63" s="498" t="s">
        <v>391</v>
      </c>
      <c r="C63" s="498"/>
      <c r="D63" s="498"/>
      <c r="E63" s="19"/>
      <c r="F63" s="19"/>
      <c r="G63" s="19"/>
    </row>
    <row r="64" spans="1:7" ht="15" thickBot="1">
      <c r="A64" s="19"/>
      <c r="B64" s="19"/>
      <c r="C64" s="19"/>
      <c r="D64" s="19"/>
      <c r="E64" s="19"/>
      <c r="F64" s="19"/>
      <c r="G64" s="19"/>
    </row>
    <row r="65" spans="1:7" ht="15" thickBot="1">
      <c r="A65" s="19"/>
      <c r="B65" s="124" t="s">
        <v>415</v>
      </c>
      <c r="C65" s="125" t="s">
        <v>27</v>
      </c>
      <c r="D65" s="126" t="s">
        <v>416</v>
      </c>
      <c r="E65" s="19"/>
      <c r="F65" s="19"/>
      <c r="G65" s="19"/>
    </row>
    <row r="66" spans="1:7">
      <c r="A66" s="19"/>
      <c r="B66" s="223">
        <v>1</v>
      </c>
      <c r="C66" s="224" t="s">
        <v>392</v>
      </c>
      <c r="D66" s="137"/>
      <c r="E66" s="19"/>
      <c r="F66" s="19"/>
      <c r="G66" s="19"/>
    </row>
    <row r="67" spans="1:7" ht="15" thickBot="1">
      <c r="A67" s="19"/>
      <c r="B67" s="352">
        <v>2</v>
      </c>
      <c r="C67" s="231" t="s">
        <v>393</v>
      </c>
      <c r="D67" s="142"/>
      <c r="E67" s="19"/>
      <c r="F67" s="19"/>
      <c r="G67" s="19"/>
    </row>
    <row r="68" spans="1:7">
      <c r="A68" s="19"/>
      <c r="B68" s="19"/>
      <c r="C68" s="19"/>
      <c r="D68" s="19"/>
      <c r="E68" s="19"/>
      <c r="F68" s="19"/>
      <c r="G68" s="19"/>
    </row>
    <row r="69" spans="1:7" ht="51" customHeight="1">
      <c r="A69" s="19"/>
      <c r="B69" s="499" t="s">
        <v>212</v>
      </c>
      <c r="C69" s="499"/>
      <c r="D69" s="499"/>
      <c r="E69" s="19"/>
      <c r="F69" s="19"/>
      <c r="G69" s="19"/>
    </row>
    <row r="70" spans="1:7">
      <c r="A70" s="19"/>
      <c r="B70" s="19"/>
      <c r="C70" s="19"/>
      <c r="D70" s="19"/>
      <c r="E70" s="19"/>
      <c r="F70" s="19"/>
      <c r="G70" s="19"/>
    </row>
    <row r="71" spans="1:7">
      <c r="A71" s="19"/>
      <c r="B71" s="13" t="s">
        <v>46</v>
      </c>
      <c r="C71" s="14"/>
      <c r="D71" s="14"/>
      <c r="E71" s="14"/>
      <c r="F71" s="14"/>
      <c r="G71" s="19"/>
    </row>
    <row r="72" spans="1:7">
      <c r="A72" s="19"/>
      <c r="B72" s="14" t="s">
        <v>43</v>
      </c>
      <c r="C72" s="14"/>
      <c r="D72" s="14"/>
      <c r="E72" s="14"/>
      <c r="F72" s="14"/>
      <c r="G72" s="19"/>
    </row>
    <row r="73" spans="1:7" ht="27.6" customHeight="1">
      <c r="A73" s="19"/>
      <c r="B73" s="14"/>
      <c r="C73" s="486" t="s">
        <v>189</v>
      </c>
      <c r="D73" s="486"/>
      <c r="E73" s="44"/>
      <c r="F73" s="44"/>
      <c r="G73" s="19"/>
    </row>
    <row r="74" spans="1:7" ht="31.2" customHeight="1">
      <c r="A74" s="19"/>
      <c r="B74" s="14"/>
      <c r="C74" s="486" t="s">
        <v>44</v>
      </c>
      <c r="D74" s="486"/>
      <c r="E74" s="44"/>
      <c r="F74" s="44"/>
      <c r="G74" s="19"/>
    </row>
    <row r="75" spans="1:7" ht="33.6" customHeight="1">
      <c r="A75" s="19"/>
      <c r="B75" s="486" t="s">
        <v>45</v>
      </c>
      <c r="C75" s="486"/>
      <c r="D75" s="486"/>
      <c r="E75" s="44"/>
      <c r="F75" s="44"/>
      <c r="G75" s="19"/>
    </row>
    <row r="76" spans="1:7">
      <c r="A76" s="19"/>
      <c r="B76" s="19"/>
      <c r="C76" s="19"/>
      <c r="D76" s="19"/>
      <c r="E76" s="19"/>
      <c r="F76" s="19"/>
      <c r="G76" s="19"/>
    </row>
    <row r="77" spans="1:7">
      <c r="A77" s="19"/>
      <c r="B77" s="19"/>
      <c r="C77" s="19"/>
      <c r="D77" s="19"/>
      <c r="E77" s="19"/>
      <c r="F77" s="19"/>
      <c r="G77" s="19"/>
    </row>
    <row r="78" spans="1:7">
      <c r="A78" s="19"/>
      <c r="B78" s="19"/>
      <c r="C78" s="19"/>
      <c r="D78" s="19"/>
      <c r="E78" s="19"/>
      <c r="F78" s="19"/>
      <c r="G78" s="19"/>
    </row>
    <row r="79" spans="1:7">
      <c r="A79" s="19"/>
      <c r="B79" s="19"/>
      <c r="C79" s="19"/>
      <c r="D79" s="19"/>
      <c r="E79" s="19"/>
      <c r="F79" s="19"/>
      <c r="G79" s="19"/>
    </row>
    <row r="80" spans="1:7">
      <c r="A80" s="19"/>
      <c r="B80" s="19"/>
      <c r="C80" s="19"/>
      <c r="D80" s="19"/>
      <c r="E80" s="19"/>
      <c r="F80" s="19"/>
      <c r="G80" s="19"/>
    </row>
    <row r="81" spans="1:7">
      <c r="A81" s="19"/>
      <c r="B81" s="19"/>
      <c r="C81" s="19"/>
      <c r="D81" s="19"/>
      <c r="E81" s="19"/>
      <c r="F81" s="19"/>
      <c r="G81" s="19"/>
    </row>
    <row r="82" spans="1:7">
      <c r="A82" s="19"/>
      <c r="B82" s="19"/>
      <c r="C82" s="19"/>
      <c r="D82" s="19"/>
      <c r="E82" s="19"/>
      <c r="F82" s="19"/>
      <c r="G82" s="19"/>
    </row>
    <row r="83" spans="1:7">
      <c r="A83" s="19"/>
      <c r="B83" s="19"/>
      <c r="C83" s="19"/>
      <c r="D83" s="19"/>
      <c r="E83" s="19"/>
      <c r="F83" s="19"/>
      <c r="G83" s="19"/>
    </row>
    <row r="84" spans="1:7">
      <c r="A84" s="19"/>
      <c r="B84" s="19"/>
      <c r="C84" s="19"/>
      <c r="D84" s="19"/>
      <c r="E84" s="19"/>
      <c r="F84" s="19"/>
      <c r="G84" s="19"/>
    </row>
    <row r="85" spans="1:7">
      <c r="A85" s="19"/>
      <c r="B85" s="19"/>
      <c r="C85" s="19"/>
      <c r="D85" s="19"/>
      <c r="E85" s="19"/>
      <c r="F85" s="19"/>
      <c r="G85" s="19"/>
    </row>
    <row r="86" spans="1:7">
      <c r="A86" s="19"/>
      <c r="B86" s="19"/>
      <c r="C86" s="19"/>
      <c r="D86" s="19"/>
      <c r="E86" s="19"/>
      <c r="F86" s="19"/>
      <c r="G86" s="19"/>
    </row>
    <row r="87" spans="1:7">
      <c r="A87" s="19"/>
      <c r="B87" s="19"/>
      <c r="C87" s="19"/>
      <c r="D87" s="19"/>
      <c r="E87" s="19"/>
      <c r="F87" s="19"/>
      <c r="G87" s="19"/>
    </row>
    <row r="88" spans="1:7">
      <c r="A88" s="19"/>
      <c r="B88" s="19"/>
      <c r="C88" s="19"/>
      <c r="D88" s="19"/>
      <c r="E88" s="19"/>
      <c r="F88" s="19"/>
      <c r="G88" s="19"/>
    </row>
    <row r="89" spans="1:7">
      <c r="A89" s="19"/>
      <c r="B89" s="19"/>
      <c r="C89" s="19"/>
      <c r="D89" s="19"/>
      <c r="E89" s="19"/>
      <c r="F89" s="19"/>
      <c r="G89" s="19"/>
    </row>
    <row r="90" spans="1:7">
      <c r="A90" s="19"/>
      <c r="B90" s="19"/>
      <c r="C90" s="19"/>
      <c r="D90" s="19"/>
      <c r="E90" s="19"/>
      <c r="F90" s="19"/>
      <c r="G90" s="19"/>
    </row>
    <row r="91" spans="1:7">
      <c r="A91" s="19"/>
      <c r="B91" s="19"/>
      <c r="C91" s="19"/>
      <c r="D91" s="19"/>
      <c r="E91" s="19"/>
      <c r="F91" s="19"/>
      <c r="G91" s="19"/>
    </row>
  </sheetData>
  <mergeCells count="12">
    <mergeCell ref="C73:D73"/>
    <mergeCell ref="C74:D74"/>
    <mergeCell ref="B75:D75"/>
    <mergeCell ref="B4:D4"/>
    <mergeCell ref="B12:D12"/>
    <mergeCell ref="B26:E26"/>
    <mergeCell ref="B69:D69"/>
    <mergeCell ref="B5:D5"/>
    <mergeCell ref="B6:D6"/>
    <mergeCell ref="B37:D37"/>
    <mergeCell ref="B9:D10"/>
    <mergeCell ref="B63:D63"/>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2"/>
  <sheetViews>
    <sheetView showGridLines="0" zoomScaleNormal="100" workbookViewId="0">
      <selection activeCell="B9" sqref="B9:E10"/>
    </sheetView>
  </sheetViews>
  <sheetFormatPr defaultColWidth="9.109375" defaultRowHeight="14.4"/>
  <cols>
    <col min="1" max="1" width="3.6640625" style="7" customWidth="1"/>
    <col min="2" max="2" width="19" style="7" customWidth="1"/>
    <col min="3" max="3" width="40.5546875" style="7" customWidth="1"/>
    <col min="4" max="4" width="27.88671875" style="7" customWidth="1"/>
    <col min="5" max="5" width="36.109375" style="7" customWidth="1"/>
    <col min="6" max="6" width="44.6640625" style="7" customWidth="1"/>
    <col min="7" max="7" width="19.5546875" style="7" customWidth="1"/>
    <col min="8" max="16384" width="9.109375" style="7"/>
  </cols>
  <sheetData>
    <row r="1" spans="2:8" ht="10.199999999999999" customHeight="1">
      <c r="B1" s="11"/>
      <c r="C1" s="12"/>
    </row>
    <row r="2" spans="2:8" ht="15.6">
      <c r="B2" s="67" t="str">
        <f>+Přehled!B2</f>
        <v>AKCENTA CZ a.s.</v>
      </c>
      <c r="C2" s="12"/>
      <c r="D2" s="67"/>
      <c r="F2" s="237" t="s">
        <v>237</v>
      </c>
    </row>
    <row r="3" spans="2:8" ht="10.199999999999999" customHeight="1">
      <c r="B3" s="11"/>
      <c r="C3" s="12"/>
    </row>
    <row r="4" spans="2:8" ht="15.6">
      <c r="B4" s="501" t="s">
        <v>394</v>
      </c>
      <c r="C4" s="502"/>
      <c r="D4" s="502"/>
      <c r="E4" s="502"/>
      <c r="F4" s="503"/>
    </row>
    <row r="5" spans="2:8" ht="43.2" customHeight="1">
      <c r="B5" s="507" t="s">
        <v>427</v>
      </c>
      <c r="C5" s="507"/>
      <c r="D5" s="507"/>
      <c r="E5" s="507"/>
      <c r="F5" s="507"/>
      <c r="G5"/>
      <c r="H5"/>
    </row>
    <row r="6" spans="2:8" ht="48.6" customHeight="1">
      <c r="B6" s="508" t="s">
        <v>413</v>
      </c>
      <c r="C6" s="508"/>
      <c r="D6" s="508"/>
      <c r="E6" s="508"/>
      <c r="F6" s="508"/>
      <c r="G6"/>
      <c r="H6"/>
    </row>
    <row r="7" spans="2:8" ht="24" customHeight="1">
      <c r="B7" s="13" t="s">
        <v>234</v>
      </c>
      <c r="C7" s="58"/>
      <c r="D7" s="58"/>
      <c r="E7" s="58"/>
      <c r="F7" s="58"/>
      <c r="G7"/>
      <c r="H7"/>
    </row>
    <row r="8" spans="2:8">
      <c r="B8" s="34" t="s">
        <v>47</v>
      </c>
      <c r="C8" s="51"/>
      <c r="D8" s="51"/>
      <c r="E8" s="234">
        <f>'IF RM1'!D7</f>
        <v>44926</v>
      </c>
      <c r="F8" s="58"/>
      <c r="G8"/>
      <c r="H8"/>
    </row>
    <row r="9" spans="2:8" ht="14.4" customHeight="1">
      <c r="B9" s="509" t="s">
        <v>463</v>
      </c>
      <c r="C9" s="509"/>
      <c r="D9" s="509"/>
      <c r="E9" s="509"/>
      <c r="F9" s="58"/>
      <c r="G9"/>
      <c r="H9"/>
    </row>
    <row r="10" spans="2:8" ht="33.6" customHeight="1">
      <c r="B10" s="460"/>
      <c r="C10" s="460"/>
      <c r="D10" s="460"/>
      <c r="E10" s="460"/>
      <c r="F10" s="58"/>
      <c r="G10"/>
      <c r="H10"/>
    </row>
    <row r="12" spans="2:8">
      <c r="B12" s="504" t="s">
        <v>395</v>
      </c>
      <c r="C12" s="505"/>
      <c r="D12" s="505"/>
      <c r="E12" s="505"/>
      <c r="F12" s="506"/>
    </row>
    <row r="13" spans="2:8" ht="15" thickBot="1">
      <c r="C13" s="16"/>
    </row>
    <row r="14" spans="2:8" ht="43.2">
      <c r="B14" s="128" t="s">
        <v>396</v>
      </c>
      <c r="C14" s="129" t="s">
        <v>397</v>
      </c>
      <c r="D14" s="130" t="s">
        <v>398</v>
      </c>
      <c r="E14" s="129" t="s">
        <v>399</v>
      </c>
      <c r="F14" s="131" t="s">
        <v>400</v>
      </c>
    </row>
    <row r="15" spans="2:8" ht="15" thickBot="1">
      <c r="B15" s="132" t="s">
        <v>0</v>
      </c>
      <c r="C15" s="133" t="s">
        <v>1</v>
      </c>
      <c r="D15" s="133" t="s">
        <v>2</v>
      </c>
      <c r="E15" s="133" t="s">
        <v>3</v>
      </c>
      <c r="F15" s="134" t="s">
        <v>4</v>
      </c>
    </row>
    <row r="16" spans="2:8">
      <c r="B16" s="520" t="s">
        <v>459</v>
      </c>
      <c r="C16" s="136"/>
      <c r="D16" s="136"/>
      <c r="E16" s="136"/>
      <c r="F16" s="137"/>
    </row>
    <row r="17" spans="2:7">
      <c r="B17" s="138"/>
      <c r="C17" s="45"/>
      <c r="D17" s="45"/>
      <c r="E17" s="45"/>
      <c r="F17" s="139"/>
    </row>
    <row r="18" spans="2:7">
      <c r="B18" s="138"/>
      <c r="C18" s="45"/>
      <c r="D18" s="45"/>
      <c r="E18" s="45"/>
      <c r="F18" s="139"/>
    </row>
    <row r="19" spans="2:7">
      <c r="B19" s="138"/>
      <c r="C19" s="45"/>
      <c r="D19" s="45"/>
      <c r="E19" s="45"/>
      <c r="F19" s="139"/>
    </row>
    <row r="20" spans="2:7" ht="15" thickBot="1">
      <c r="B20" s="140"/>
      <c r="C20" s="141"/>
      <c r="D20" s="141"/>
      <c r="E20" s="141"/>
      <c r="F20" s="142"/>
    </row>
    <row r="21" spans="2:7">
      <c r="B21"/>
      <c r="C21"/>
      <c r="D21"/>
      <c r="E21"/>
      <c r="F21"/>
    </row>
    <row r="22" spans="2:7">
      <c r="B22" s="1" t="s">
        <v>15</v>
      </c>
      <c r="C22"/>
      <c r="D22"/>
      <c r="E22"/>
      <c r="F22"/>
    </row>
    <row r="23" spans="2:7">
      <c r="B23"/>
      <c r="C23"/>
      <c r="D23"/>
      <c r="E23"/>
      <c r="F23"/>
    </row>
    <row r="24" spans="2:7">
      <c r="B24"/>
      <c r="C24"/>
      <c r="D24"/>
      <c r="E24"/>
      <c r="F24"/>
    </row>
    <row r="25" spans="2:7">
      <c r="B25" s="504" t="s">
        <v>401</v>
      </c>
      <c r="C25" s="505"/>
      <c r="D25" s="505"/>
      <c r="E25" s="505"/>
      <c r="F25" s="506"/>
      <c r="G25" s="61"/>
    </row>
    <row r="26" spans="2:7" ht="15" thickBot="1"/>
    <row r="27" spans="2:7" ht="43.2">
      <c r="B27" s="128" t="s">
        <v>396</v>
      </c>
      <c r="C27" s="129" t="s">
        <v>397</v>
      </c>
      <c r="D27" s="129" t="s">
        <v>402</v>
      </c>
      <c r="E27" s="129" t="s">
        <v>403</v>
      </c>
      <c r="F27" s="131" t="s">
        <v>404</v>
      </c>
    </row>
    <row r="28" spans="2:7" ht="15" thickBot="1">
      <c r="B28" s="132" t="s">
        <v>0</v>
      </c>
      <c r="C28" s="133" t="s">
        <v>1</v>
      </c>
      <c r="D28" s="133" t="s">
        <v>2</v>
      </c>
      <c r="E28" s="133" t="s">
        <v>3</v>
      </c>
      <c r="F28" s="134" t="s">
        <v>4</v>
      </c>
    </row>
    <row r="29" spans="2:7">
      <c r="B29" s="135"/>
      <c r="C29" s="136"/>
      <c r="D29" s="136"/>
      <c r="E29" s="136"/>
      <c r="F29" s="137"/>
    </row>
    <row r="30" spans="2:7">
      <c r="B30" s="138"/>
      <c r="C30" s="45"/>
      <c r="D30" s="45"/>
      <c r="E30" s="45"/>
      <c r="F30" s="139"/>
    </row>
    <row r="31" spans="2:7">
      <c r="B31" s="138"/>
      <c r="C31" s="45"/>
      <c r="D31" s="45"/>
      <c r="E31" s="45"/>
      <c r="F31" s="139"/>
    </row>
    <row r="32" spans="2:7">
      <c r="B32" s="138"/>
      <c r="C32" s="45"/>
      <c r="D32" s="45"/>
      <c r="E32" s="45"/>
      <c r="F32" s="139"/>
    </row>
    <row r="33" spans="2:6">
      <c r="B33" s="138"/>
      <c r="C33" s="45"/>
      <c r="D33" s="45"/>
      <c r="E33" s="45"/>
      <c r="F33" s="139"/>
    </row>
    <row r="34" spans="2:6" ht="15" thickBot="1">
      <c r="B34" s="140"/>
      <c r="C34" s="141"/>
      <c r="D34" s="141"/>
      <c r="E34" s="141"/>
      <c r="F34" s="142"/>
    </row>
    <row r="35" spans="2:6">
      <c r="B35"/>
      <c r="C35"/>
      <c r="D35"/>
      <c r="E35"/>
      <c r="F35"/>
    </row>
    <row r="36" spans="2:6" ht="66.75" customHeight="1">
      <c r="B36" s="487" t="s">
        <v>212</v>
      </c>
      <c r="C36" s="487"/>
      <c r="D36" s="487"/>
      <c r="E36" s="487"/>
      <c r="F36"/>
    </row>
    <row r="37" spans="2:6">
      <c r="B37"/>
      <c r="C37"/>
      <c r="D37"/>
      <c r="E37"/>
      <c r="F37"/>
    </row>
    <row r="38" spans="2:6">
      <c r="B38" s="13" t="s">
        <v>46</v>
      </c>
      <c r="C38" s="14"/>
      <c r="D38" s="14"/>
      <c r="E38" s="14"/>
      <c r="F38" s="14"/>
    </row>
    <row r="39" spans="2:6">
      <c r="B39" s="14" t="s">
        <v>43</v>
      </c>
      <c r="C39" s="14"/>
      <c r="D39" s="14"/>
      <c r="E39" s="14"/>
      <c r="F39" s="14"/>
    </row>
    <row r="40" spans="2:6">
      <c r="B40" s="14"/>
      <c r="C40" s="486" t="s">
        <v>189</v>
      </c>
      <c r="D40" s="486"/>
      <c r="E40" s="486"/>
      <c r="F40" s="486"/>
    </row>
    <row r="41" spans="2:6">
      <c r="B41" s="14"/>
      <c r="C41" s="486" t="s">
        <v>44</v>
      </c>
      <c r="D41" s="486"/>
      <c r="E41" s="486"/>
      <c r="F41" s="486"/>
    </row>
    <row r="42" spans="2:6">
      <c r="B42" s="486" t="s">
        <v>45</v>
      </c>
      <c r="C42" s="486"/>
      <c r="D42" s="486"/>
      <c r="E42" s="486"/>
      <c r="F42" s="486"/>
    </row>
  </sheetData>
  <mergeCells count="10">
    <mergeCell ref="C41:F41"/>
    <mergeCell ref="B42:F42"/>
    <mergeCell ref="B4:F4"/>
    <mergeCell ref="B12:F12"/>
    <mergeCell ref="B25:F25"/>
    <mergeCell ref="C40:F40"/>
    <mergeCell ref="B36:E36"/>
    <mergeCell ref="B5:F5"/>
    <mergeCell ref="B6:F6"/>
    <mergeCell ref="B9:E10"/>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E8" sqref="E8"/>
    </sheetView>
  </sheetViews>
  <sheetFormatPr defaultRowHeight="14.4"/>
  <cols>
    <col min="1" max="1" width="3.6640625" customWidth="1"/>
    <col min="2" max="2" width="86.6640625" customWidth="1"/>
    <col min="3" max="3" width="23.5546875" customWidth="1"/>
  </cols>
  <sheetData>
    <row r="1" spans="2:6" ht="10.199999999999999" customHeight="1"/>
    <row r="2" spans="2:6" ht="15" customHeight="1">
      <c r="B2" s="67" t="str">
        <f>+Přehled!B2</f>
        <v>AKCENTA CZ a.s.</v>
      </c>
      <c r="C2" s="237" t="s">
        <v>237</v>
      </c>
      <c r="D2" s="67"/>
    </row>
    <row r="3" spans="2:6" ht="10.199999999999999" customHeight="1"/>
    <row r="4" spans="2:6" ht="16.2" customHeight="1">
      <c r="B4" s="510" t="s">
        <v>405</v>
      </c>
      <c r="C4" s="511"/>
    </row>
    <row r="5" spans="2:6" ht="38.1" customHeight="1">
      <c r="B5" s="448" t="s">
        <v>300</v>
      </c>
      <c r="C5" s="448"/>
    </row>
    <row r="6" spans="2:6" ht="59.25" customHeight="1">
      <c r="B6" s="444" t="s">
        <v>413</v>
      </c>
      <c r="C6" s="444"/>
    </row>
    <row r="7" spans="2:6" ht="16.2" customHeight="1">
      <c r="B7" s="78" t="s">
        <v>47</v>
      </c>
      <c r="C7" s="278">
        <f>'IF RM1'!D7</f>
        <v>44926</v>
      </c>
    </row>
    <row r="8" spans="2:6" ht="19.2" customHeight="1">
      <c r="B8" s="433" t="s">
        <v>463</v>
      </c>
      <c r="C8" s="433"/>
      <c r="D8" s="371"/>
      <c r="E8" s="371"/>
    </row>
    <row r="9" spans="2:6" ht="45.75" customHeight="1" thickBot="1">
      <c r="B9" s="493"/>
      <c r="C9" s="493"/>
      <c r="D9" s="371"/>
      <c r="E9" s="371"/>
    </row>
    <row r="10" spans="2:6" ht="37.200000000000003" customHeight="1">
      <c r="B10" s="512" t="s">
        <v>406</v>
      </c>
      <c r="C10" s="513"/>
    </row>
    <row r="11" spans="2:6" ht="15" thickBot="1">
      <c r="B11" s="514" t="s">
        <v>0</v>
      </c>
      <c r="C11" s="515"/>
    </row>
    <row r="12" spans="2:6" ht="70.5" customHeight="1" thickBot="1">
      <c r="B12" s="521" t="s">
        <v>459</v>
      </c>
      <c r="C12" s="522"/>
    </row>
    <row r="14" spans="2:6" ht="72" customHeight="1">
      <c r="B14" s="487" t="s">
        <v>428</v>
      </c>
      <c r="C14" s="487"/>
    </row>
    <row r="16" spans="2:6">
      <c r="B16" s="13" t="s">
        <v>46</v>
      </c>
      <c r="C16" s="14"/>
      <c r="D16" s="14"/>
      <c r="E16" s="14"/>
      <c r="F16" s="14"/>
    </row>
    <row r="17" spans="2:6">
      <c r="B17" s="14" t="s">
        <v>43</v>
      </c>
      <c r="C17" s="14"/>
      <c r="D17" s="14"/>
      <c r="E17" s="14"/>
      <c r="F17" s="14"/>
    </row>
    <row r="18" spans="2:6" ht="32.4" customHeight="1">
      <c r="B18" s="486" t="s">
        <v>189</v>
      </c>
      <c r="C18" s="486"/>
      <c r="D18" s="14"/>
      <c r="E18" s="14"/>
      <c r="F18" s="14"/>
    </row>
    <row r="19" spans="2:6" ht="33" customHeight="1">
      <c r="B19" s="486" t="s">
        <v>44</v>
      </c>
      <c r="C19" s="486"/>
      <c r="D19" s="14"/>
      <c r="E19" s="14"/>
      <c r="F19" s="14"/>
    </row>
    <row r="20" spans="2:6" ht="33" customHeight="1">
      <c r="B20" s="486" t="s">
        <v>45</v>
      </c>
      <c r="C20" s="486"/>
      <c r="D20" s="14"/>
      <c r="E20" s="14"/>
      <c r="F20" s="44"/>
    </row>
  </sheetData>
  <mergeCells count="11">
    <mergeCell ref="B18:C18"/>
    <mergeCell ref="B19:C19"/>
    <mergeCell ref="B20:C20"/>
    <mergeCell ref="B4:C4"/>
    <mergeCell ref="B5:C5"/>
    <mergeCell ref="B6:C6"/>
    <mergeCell ref="B10:C10"/>
    <mergeCell ref="B11:C11"/>
    <mergeCell ref="B12:C12"/>
    <mergeCell ref="B14:C14"/>
    <mergeCell ref="B8:C9"/>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31"/>
  <sheetViews>
    <sheetView topLeftCell="A14" workbookViewId="0">
      <selection activeCell="E23" sqref="E23"/>
    </sheetView>
  </sheetViews>
  <sheetFormatPr defaultRowHeight="14.4"/>
  <cols>
    <col min="1" max="1" width="3.6640625" customWidth="1"/>
    <col min="2" max="2" width="10.33203125" customWidth="1"/>
    <col min="3" max="3" width="41.6640625" customWidth="1"/>
    <col min="4" max="4" width="94.6640625" customWidth="1"/>
    <col min="5" max="5" width="26.6640625" customWidth="1"/>
    <col min="6" max="6" width="16.6640625" customWidth="1"/>
  </cols>
  <sheetData>
    <row r="1" spans="2:6" ht="10.199999999999999" customHeight="1"/>
    <row r="2" spans="2:6" ht="15.6">
      <c r="B2" s="67" t="str">
        <f>[3]Přehled!B2</f>
        <v>Název OCP</v>
      </c>
      <c r="D2" s="237" t="s">
        <v>237</v>
      </c>
    </row>
    <row r="3" spans="2:6" ht="10.199999999999999" customHeight="1"/>
    <row r="4" spans="2:6" ht="15.6">
      <c r="B4" s="317" t="s">
        <v>358</v>
      </c>
      <c r="C4" s="316"/>
      <c r="D4" s="315"/>
      <c r="F4" s="61"/>
    </row>
    <row r="5" spans="2:6" ht="21" customHeight="1">
      <c r="B5" s="516" t="s">
        <v>357</v>
      </c>
      <c r="C5" s="516"/>
      <c r="D5" s="516"/>
      <c r="F5" s="62"/>
    </row>
    <row r="6" spans="2:6" ht="39" customHeight="1">
      <c r="B6" s="517" t="s">
        <v>240</v>
      </c>
      <c r="C6" s="517"/>
      <c r="D6" s="517"/>
      <c r="E6" s="314"/>
      <c r="F6" s="314"/>
    </row>
    <row r="7" spans="2:6">
      <c r="B7" s="313" t="s">
        <v>47</v>
      </c>
      <c r="C7" s="312"/>
      <c r="D7" s="372">
        <f>'IF RM1'!D7</f>
        <v>44926</v>
      </c>
      <c r="E7" s="371"/>
    </row>
    <row r="8" spans="2:6" ht="14.4" customHeight="1">
      <c r="B8" s="509" t="s">
        <v>460</v>
      </c>
      <c r="C8" s="509"/>
      <c r="D8" s="509"/>
      <c r="E8" s="371"/>
    </row>
    <row r="9" spans="2:6" ht="19.5" customHeight="1">
      <c r="B9" s="460"/>
      <c r="C9" s="460"/>
      <c r="D9" s="460"/>
      <c r="E9" s="371"/>
    </row>
    <row r="11" spans="2:6" ht="15" thickBot="1">
      <c r="B11" s="4"/>
      <c r="C11" s="4"/>
      <c r="D11" s="4"/>
    </row>
    <row r="12" spans="2:6" ht="16.2" customHeight="1">
      <c r="B12" s="4"/>
      <c r="C12" s="4"/>
      <c r="D12" s="32" t="s">
        <v>0</v>
      </c>
    </row>
    <row r="13" spans="2:6" ht="15" thickBot="1">
      <c r="B13" s="5"/>
      <c r="C13" s="63"/>
      <c r="D13" s="311" t="s">
        <v>18</v>
      </c>
    </row>
    <row r="14" spans="2:6" ht="130.19999999999999" thickBot="1">
      <c r="B14" s="389">
        <v>1</v>
      </c>
      <c r="C14" s="390" t="s">
        <v>356</v>
      </c>
      <c r="D14" s="523" t="s">
        <v>459</v>
      </c>
    </row>
    <row r="15" spans="2:6">
      <c r="B15" s="310"/>
    </row>
    <row r="16" spans="2:6">
      <c r="B16" s="310"/>
    </row>
    <row r="17" spans="2:4">
      <c r="B17" s="309" t="s">
        <v>355</v>
      </c>
      <c r="C17" t="s">
        <v>354</v>
      </c>
    </row>
    <row r="18" spans="2:4">
      <c r="B18" s="310"/>
    </row>
    <row r="19" spans="2:4" ht="29.25" customHeight="1">
      <c r="B19" s="309" t="s">
        <v>353</v>
      </c>
      <c r="C19" s="491" t="s">
        <v>352</v>
      </c>
      <c r="D19" s="491"/>
    </row>
    <row r="20" spans="2:4" ht="30.75" customHeight="1">
      <c r="B20" s="64"/>
      <c r="C20" s="491" t="s">
        <v>351</v>
      </c>
      <c r="D20" s="491"/>
    </row>
    <row r="21" spans="2:4" ht="30.75" customHeight="1">
      <c r="C21" s="491" t="s">
        <v>350</v>
      </c>
      <c r="D21" s="491"/>
    </row>
    <row r="22" spans="2:4" ht="30" customHeight="1">
      <c r="C22" s="491" t="s">
        <v>349</v>
      </c>
      <c r="D22" s="491"/>
    </row>
    <row r="23" spans="2:4" ht="33.75" customHeight="1">
      <c r="C23" s="491" t="s">
        <v>348</v>
      </c>
      <c r="D23" s="491"/>
    </row>
    <row r="24" spans="2:4" ht="13.2" customHeight="1"/>
    <row r="31" spans="2:4" ht="15" customHeight="1"/>
  </sheetData>
  <mergeCells count="8">
    <mergeCell ref="C23:D23"/>
    <mergeCell ref="B5:D5"/>
    <mergeCell ref="B6:D6"/>
    <mergeCell ref="C19:D19"/>
    <mergeCell ref="C20:D20"/>
    <mergeCell ref="C21:D21"/>
    <mergeCell ref="C22:D22"/>
    <mergeCell ref="B8:D9"/>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zoomScale="99" zoomScaleNormal="99" workbookViewId="0">
      <selection activeCell="D12" sqref="D12"/>
    </sheetView>
  </sheetViews>
  <sheetFormatPr defaultRowHeight="14.4"/>
  <cols>
    <col min="1" max="1" width="3.6640625" customWidth="1"/>
    <col min="3" max="3" width="46.44140625" customWidth="1"/>
    <col min="4" max="4" width="69.6640625" customWidth="1"/>
    <col min="5" max="5" width="12.33203125" customWidth="1"/>
  </cols>
  <sheetData>
    <row r="1" spans="2:5" ht="10.199999999999999" customHeight="1"/>
    <row r="2" spans="2:5" ht="15.6">
      <c r="B2" s="67" t="str">
        <f>+Přehled!B2</f>
        <v>AKCENTA CZ a.s.</v>
      </c>
      <c r="D2" s="237" t="s">
        <v>237</v>
      </c>
    </row>
    <row r="3" spans="2:5" ht="10.199999999999999" customHeight="1"/>
    <row r="4" spans="2:5" ht="16.2" customHeight="1">
      <c r="B4" s="36" t="s">
        <v>229</v>
      </c>
      <c r="C4" s="37"/>
      <c r="D4" s="38"/>
      <c r="E4" s="61"/>
    </row>
    <row r="5" spans="2:5" ht="16.5" customHeight="1">
      <c r="B5" s="428" t="s">
        <v>289</v>
      </c>
      <c r="C5" s="428"/>
      <c r="D5" s="428"/>
      <c r="E5" s="62"/>
    </row>
    <row r="6" spans="2:5" ht="16.5" customHeight="1">
      <c r="B6" s="153" t="s">
        <v>239</v>
      </c>
      <c r="C6" s="12"/>
      <c r="D6" s="4"/>
      <c r="E6" s="62"/>
    </row>
    <row r="7" spans="2:5" ht="16.2" customHeight="1">
      <c r="B7" s="34" t="s">
        <v>47</v>
      </c>
      <c r="C7" s="35"/>
      <c r="D7" s="278">
        <v>44926</v>
      </c>
    </row>
    <row r="8" spans="2:5" ht="16.2" customHeight="1">
      <c r="D8" s="77"/>
    </row>
    <row r="9" spans="2:5" ht="15" thickBot="1">
      <c r="D9" s="4"/>
    </row>
    <row r="10" spans="2:5">
      <c r="B10" s="4"/>
      <c r="C10" s="4"/>
      <c r="D10" s="32" t="s">
        <v>0</v>
      </c>
    </row>
    <row r="11" spans="2:5" ht="15" thickBot="1">
      <c r="B11" s="5"/>
      <c r="C11" s="6"/>
      <c r="D11" s="85" t="s">
        <v>18</v>
      </c>
    </row>
    <row r="12" spans="2:5" ht="187.8" thickBot="1">
      <c r="B12" s="86">
        <v>1</v>
      </c>
      <c r="C12" s="87" t="s">
        <v>321</v>
      </c>
      <c r="D12" s="303" t="s">
        <v>359</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C12" zoomScaleNormal="100" workbookViewId="0">
      <selection activeCell="D14" sqref="D14"/>
    </sheetView>
  </sheetViews>
  <sheetFormatPr defaultRowHeight="14.4"/>
  <cols>
    <col min="1" max="1" width="3.6640625" customWidth="1"/>
    <col min="2" max="2" width="8.33203125" customWidth="1"/>
    <col min="3" max="3" width="65.33203125" customWidth="1"/>
    <col min="4" max="4" width="125" bestFit="1" customWidth="1"/>
    <col min="5" max="5" width="16" customWidth="1"/>
    <col min="6" max="6" width="16.6640625" customWidth="1"/>
  </cols>
  <sheetData>
    <row r="1" spans="2:6" ht="10.199999999999999" customHeight="1"/>
    <row r="2" spans="2:6" ht="15.6">
      <c r="B2" s="67" t="str">
        <f>+Přehled!B2</f>
        <v>AKCENTA CZ a.s.</v>
      </c>
      <c r="D2" s="237" t="s">
        <v>237</v>
      </c>
    </row>
    <row r="3" spans="2:6" ht="10.199999999999999" customHeight="1"/>
    <row r="4" spans="2:6" ht="15.6">
      <c r="B4" s="49" t="s">
        <v>206</v>
      </c>
      <c r="C4" s="37"/>
      <c r="D4" s="38"/>
      <c r="F4" s="61"/>
    </row>
    <row r="5" spans="2:6" ht="14.4" customHeight="1">
      <c r="B5" s="428" t="s">
        <v>289</v>
      </c>
      <c r="C5" s="428"/>
      <c r="D5" s="428"/>
      <c r="F5" s="62"/>
    </row>
    <row r="6" spans="2:6" ht="16.95" customHeight="1">
      <c r="B6" s="153" t="s">
        <v>239</v>
      </c>
      <c r="C6" s="12"/>
      <c r="D6" s="4"/>
      <c r="F6" s="62"/>
    </row>
    <row r="7" spans="2:6">
      <c r="B7" s="34" t="s">
        <v>47</v>
      </c>
      <c r="C7" s="35"/>
      <c r="D7" s="278">
        <f>'IF RM1'!D7</f>
        <v>44926</v>
      </c>
    </row>
    <row r="9" spans="2:6" ht="15" thickBot="1">
      <c r="B9" s="4"/>
      <c r="C9" s="4"/>
      <c r="D9" s="4"/>
    </row>
    <row r="10" spans="2:6" ht="16.2" customHeight="1">
      <c r="B10" s="4"/>
      <c r="C10" s="4"/>
      <c r="D10" s="32" t="s">
        <v>0</v>
      </c>
    </row>
    <row r="11" spans="2:6" ht="16.2" customHeight="1" thickBot="1">
      <c r="B11" s="5"/>
      <c r="C11" s="63"/>
      <c r="D11" s="311" t="s">
        <v>18</v>
      </c>
    </row>
    <row r="12" spans="2:6" ht="144">
      <c r="B12" s="88">
        <v>1</v>
      </c>
      <c r="C12" s="416" t="s">
        <v>218</v>
      </c>
      <c r="D12" s="419" t="s">
        <v>457</v>
      </c>
    </row>
    <row r="13" spans="2:6" ht="57.6">
      <c r="B13" s="90">
        <v>2</v>
      </c>
      <c r="C13" s="417" t="s">
        <v>222</v>
      </c>
      <c r="D13" s="420" t="s">
        <v>313</v>
      </c>
    </row>
    <row r="14" spans="2:6" ht="101.4" thickBot="1">
      <c r="B14" s="91">
        <v>3</v>
      </c>
      <c r="C14" s="418" t="s">
        <v>207</v>
      </c>
      <c r="D14" s="421" t="s">
        <v>461</v>
      </c>
    </row>
    <row r="16" spans="2:6">
      <c r="B16" s="64" t="s">
        <v>219</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1"/>
  <sheetViews>
    <sheetView showGridLines="0" workbookViewId="0"/>
  </sheetViews>
  <sheetFormatPr defaultRowHeight="14.4"/>
  <cols>
    <col min="1" max="1" width="3.6640625" customWidth="1"/>
    <col min="3" max="3" width="59.33203125" customWidth="1"/>
    <col min="4" max="4" width="36.5546875" bestFit="1" customWidth="1"/>
    <col min="5" max="5" width="6.6640625" customWidth="1"/>
    <col min="6" max="6" width="36.109375" customWidth="1"/>
  </cols>
  <sheetData>
    <row r="1" spans="2:5" ht="10.199999999999999" customHeight="1"/>
    <row r="2" spans="2:5" ht="15.6">
      <c r="B2" s="67" t="str">
        <f>+Přehled!B2</f>
        <v>AKCENTA CZ a.s.</v>
      </c>
      <c r="D2" s="237" t="s">
        <v>237</v>
      </c>
    </row>
    <row r="3" spans="2:5" ht="10.199999999999999" customHeight="1"/>
    <row r="4" spans="2:5" ht="18.600000000000001" customHeight="1">
      <c r="B4" s="241" t="s">
        <v>248</v>
      </c>
      <c r="C4" s="82"/>
      <c r="D4" s="76"/>
      <c r="E4" s="8"/>
    </row>
    <row r="5" spans="2:5" ht="25.2" customHeight="1">
      <c r="B5" s="429" t="s">
        <v>290</v>
      </c>
      <c r="C5" s="429"/>
      <c r="D5" s="429"/>
    </row>
    <row r="6" spans="2:5" ht="16.2" customHeight="1">
      <c r="B6" s="15" t="s">
        <v>50</v>
      </c>
      <c r="C6" s="4"/>
      <c r="D6" s="4"/>
    </row>
    <row r="7" spans="2:5" ht="16.2" customHeight="1">
      <c r="B7" s="153" t="s">
        <v>239</v>
      </c>
      <c r="C7" s="12"/>
      <c r="D7" s="4"/>
    </row>
    <row r="8" spans="2:5" ht="16.2" customHeight="1">
      <c r="B8" s="34" t="s">
        <v>47</v>
      </c>
      <c r="C8" s="35"/>
      <c r="D8" s="278">
        <f>'IF RM1'!D7</f>
        <v>44926</v>
      </c>
    </row>
    <row r="9" spans="2:5" ht="16.2" customHeight="1">
      <c r="B9" s="11"/>
      <c r="C9" s="12"/>
      <c r="D9" s="4"/>
    </row>
    <row r="10" spans="2:5">
      <c r="B10" s="4"/>
      <c r="C10" s="4"/>
    </row>
    <row r="11" spans="2:5" ht="15" thickBot="1">
      <c r="B11" s="5"/>
      <c r="C11" s="6"/>
    </row>
    <row r="12" spans="2:5" ht="28.8">
      <c r="B12" s="92"/>
      <c r="C12" s="406" t="s">
        <v>249</v>
      </c>
      <c r="D12" s="430" t="s">
        <v>217</v>
      </c>
    </row>
    <row r="13" spans="2:5" ht="15" thickBot="1">
      <c r="B13" s="302"/>
      <c r="C13" s="407" t="s">
        <v>203</v>
      </c>
      <c r="D13" s="431"/>
    </row>
    <row r="14" spans="2:5">
      <c r="B14" s="88">
        <v>1</v>
      </c>
      <c r="C14" s="408" t="s">
        <v>302</v>
      </c>
      <c r="D14" s="414">
        <v>4</v>
      </c>
    </row>
    <row r="15" spans="2:5">
      <c r="B15" s="90">
        <v>2</v>
      </c>
      <c r="C15" s="409" t="s">
        <v>303</v>
      </c>
      <c r="D15" s="282">
        <v>6</v>
      </c>
    </row>
    <row r="16" spans="2:5" ht="15" thickBot="1">
      <c r="B16" s="91">
        <v>3</v>
      </c>
      <c r="C16" s="410" t="s">
        <v>304</v>
      </c>
      <c r="D16" s="283">
        <v>3</v>
      </c>
    </row>
    <row r="17" spans="2:4">
      <c r="B17" s="364">
        <v>4</v>
      </c>
      <c r="C17" s="411" t="s">
        <v>429</v>
      </c>
      <c r="D17" s="415">
        <v>1</v>
      </c>
    </row>
    <row r="18" spans="2:4">
      <c r="B18" s="90">
        <v>5</v>
      </c>
      <c r="C18" s="412" t="s">
        <v>329</v>
      </c>
      <c r="D18" s="282">
        <v>4</v>
      </c>
    </row>
    <row r="19" spans="2:4">
      <c r="B19" s="90">
        <v>6</v>
      </c>
      <c r="C19" s="412" t="s">
        <v>330</v>
      </c>
      <c r="D19" s="282">
        <v>7</v>
      </c>
    </row>
    <row r="20" spans="2:4">
      <c r="B20" s="90">
        <v>7</v>
      </c>
      <c r="C20" s="412" t="s">
        <v>331</v>
      </c>
      <c r="D20" s="282">
        <v>4</v>
      </c>
    </row>
    <row r="21" spans="2:4" ht="15" thickBot="1">
      <c r="B21" s="91">
        <v>8</v>
      </c>
      <c r="C21" s="413" t="s">
        <v>332</v>
      </c>
      <c r="D21" s="283">
        <v>2</v>
      </c>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8"/>
  <sheetViews>
    <sheetView showGridLines="0" topLeftCell="A11" zoomScaleNormal="100" workbookViewId="0">
      <selection activeCell="D14" sqref="D14"/>
    </sheetView>
  </sheetViews>
  <sheetFormatPr defaultRowHeight="14.4"/>
  <cols>
    <col min="1" max="1" width="3.6640625" customWidth="1"/>
    <col min="3" max="3" width="63.109375" customWidth="1"/>
    <col min="4" max="4" width="78.6640625" customWidth="1"/>
    <col min="5" max="5" width="31.44140625" customWidth="1"/>
  </cols>
  <sheetData>
    <row r="1" spans="2:5" ht="10.199999999999999" customHeight="1"/>
    <row r="2" spans="2:5" ht="15.6">
      <c r="B2" s="67" t="str">
        <f>+Přehled!B2</f>
        <v>AKCENTA CZ a.s.</v>
      </c>
      <c r="D2" s="237" t="s">
        <v>237</v>
      </c>
    </row>
    <row r="3" spans="2:5" ht="10.199999999999999" customHeight="1"/>
    <row r="4" spans="2:5" ht="19.2" customHeight="1">
      <c r="B4" s="240" t="s">
        <v>38</v>
      </c>
      <c r="C4" s="42"/>
      <c r="D4" s="38"/>
    </row>
    <row r="5" spans="2:5" ht="20.100000000000001" customHeight="1">
      <c r="B5" s="432" t="s">
        <v>291</v>
      </c>
      <c r="C5" s="432"/>
      <c r="D5" s="432"/>
    </row>
    <row r="6" spans="2:5" ht="20.100000000000001" customHeight="1">
      <c r="B6" s="153" t="s">
        <v>239</v>
      </c>
      <c r="C6" s="12"/>
      <c r="D6" s="4"/>
    </row>
    <row r="7" spans="2:5" ht="20.100000000000001" customHeight="1">
      <c r="B7" s="34" t="s">
        <v>47</v>
      </c>
      <c r="C7" s="35"/>
      <c r="D7" s="278">
        <f>'IF RM1'!D7</f>
        <v>44926</v>
      </c>
    </row>
    <row r="8" spans="2:5" ht="20.100000000000001" customHeight="1" thickBot="1">
      <c r="B8" s="4"/>
      <c r="C8" s="4"/>
      <c r="D8" s="4"/>
    </row>
    <row r="9" spans="2:5">
      <c r="B9" s="4"/>
      <c r="C9" s="4"/>
      <c r="D9" s="32" t="s">
        <v>0</v>
      </c>
      <c r="E9" s="81" t="s">
        <v>1</v>
      </c>
    </row>
    <row r="10" spans="2:5" ht="15" thickBot="1">
      <c r="B10" s="5"/>
      <c r="C10" s="6"/>
      <c r="D10" s="311" t="s">
        <v>18</v>
      </c>
      <c r="E10" s="347" t="s">
        <v>210</v>
      </c>
    </row>
    <row r="11" spans="2:5" ht="14.4" customHeight="1">
      <c r="B11" s="360"/>
      <c r="C11" s="355" t="s">
        <v>39</v>
      </c>
      <c r="D11" s="279"/>
      <c r="E11" s="434" t="s">
        <v>278</v>
      </c>
    </row>
    <row r="12" spans="2:5" ht="183" customHeight="1">
      <c r="B12" s="361">
        <v>1</v>
      </c>
      <c r="C12" s="356" t="s">
        <v>220</v>
      </c>
      <c r="D12" s="354" t="s">
        <v>322</v>
      </c>
      <c r="E12" s="435"/>
    </row>
    <row r="13" spans="2:5" ht="14.4" customHeight="1">
      <c r="B13" s="362"/>
      <c r="C13" s="357" t="s">
        <v>40</v>
      </c>
      <c r="D13" s="280"/>
      <c r="E13" s="435" t="s">
        <v>279</v>
      </c>
    </row>
    <row r="14" spans="2:5" ht="41.4">
      <c r="B14" s="361">
        <v>2</v>
      </c>
      <c r="C14" s="358" t="s">
        <v>236</v>
      </c>
      <c r="D14" s="518" t="s">
        <v>462</v>
      </c>
      <c r="E14" s="435"/>
    </row>
    <row r="15" spans="2:5">
      <c r="B15" s="361">
        <v>3</v>
      </c>
      <c r="C15" s="358" t="s">
        <v>48</v>
      </c>
      <c r="D15" s="282" t="s">
        <v>314</v>
      </c>
      <c r="E15" s="435"/>
    </row>
    <row r="16" spans="2:5" ht="15" thickBot="1">
      <c r="B16" s="363">
        <v>4</v>
      </c>
      <c r="C16" s="359" t="s">
        <v>49</v>
      </c>
      <c r="D16" s="283" t="s">
        <v>314</v>
      </c>
      <c r="E16" s="436"/>
    </row>
    <row r="17" spans="2:4" ht="18.600000000000001" customHeight="1"/>
    <row r="18" spans="2:4" ht="35.4" customHeight="1">
      <c r="B18" s="433" t="s">
        <v>280</v>
      </c>
      <c r="C18" s="433"/>
      <c r="D18" s="433"/>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zoomScaleNormal="100" workbookViewId="0"/>
  </sheetViews>
  <sheetFormatPr defaultColWidth="11" defaultRowHeight="14.4"/>
  <cols>
    <col min="1" max="1" width="3.6640625" customWidth="1"/>
    <col min="2" max="2" width="7.44140625" style="3" customWidth="1"/>
    <col min="3" max="3" width="85.88671875" bestFit="1" customWidth="1"/>
    <col min="4" max="4" width="18.5546875" customWidth="1"/>
    <col min="5" max="5" width="42.88671875" customWidth="1"/>
    <col min="6" max="6" width="22.33203125" customWidth="1"/>
  </cols>
  <sheetData>
    <row r="1" spans="2:6" ht="10.199999999999999" customHeight="1">
      <c r="B1" s="27"/>
    </row>
    <row r="2" spans="2:6" ht="15.6">
      <c r="B2" s="67" t="str">
        <f>+Přehled!B2</f>
        <v>AKCENTA CZ a.s.</v>
      </c>
      <c r="D2" s="67"/>
      <c r="E2" s="237" t="s">
        <v>237</v>
      </c>
    </row>
    <row r="3" spans="2:6" ht="10.199999999999999" customHeight="1">
      <c r="B3" s="27"/>
    </row>
    <row r="4" spans="2:6" ht="20.100000000000001" customHeight="1">
      <c r="B4" s="239" t="s">
        <v>265</v>
      </c>
      <c r="C4" s="37"/>
      <c r="D4" s="37"/>
      <c r="E4" s="50"/>
    </row>
    <row r="5" spans="2:6" ht="34.950000000000003" customHeight="1">
      <c r="B5" s="429" t="s">
        <v>292</v>
      </c>
      <c r="C5" s="440"/>
      <c r="D5" s="440"/>
      <c r="E5" s="440"/>
    </row>
    <row r="6" spans="2:6" ht="16.2" customHeight="1">
      <c r="B6" s="153" t="s">
        <v>239</v>
      </c>
      <c r="C6" s="8"/>
      <c r="D6" s="8"/>
      <c r="F6" s="61"/>
    </row>
    <row r="7" spans="2:6" ht="17.399999999999999" customHeight="1">
      <c r="B7" s="34" t="s">
        <v>47</v>
      </c>
      <c r="C7" s="35"/>
      <c r="D7" s="84"/>
      <c r="E7" s="278">
        <f>'IF RM1'!D7</f>
        <v>44926</v>
      </c>
    </row>
    <row r="8" spans="2:6">
      <c r="B8" s="11"/>
    </row>
    <row r="9" spans="2:6" ht="15" thickBot="1">
      <c r="B9" s="11"/>
      <c r="D9" s="79" t="s">
        <v>216</v>
      </c>
      <c r="E9" s="79"/>
    </row>
    <row r="10" spans="2:6">
      <c r="B10"/>
      <c r="D10" s="93" t="s">
        <v>91</v>
      </c>
      <c r="E10" s="94" t="s">
        <v>92</v>
      </c>
    </row>
    <row r="11" spans="2:6" ht="43.8" thickBot="1">
      <c r="B11"/>
      <c r="D11" s="95" t="s">
        <v>93</v>
      </c>
      <c r="E11" s="96" t="s">
        <v>94</v>
      </c>
    </row>
    <row r="12" spans="2:6" ht="18" customHeight="1" thickBot="1">
      <c r="B12" s="437" t="s">
        <v>95</v>
      </c>
      <c r="C12" s="438"/>
      <c r="D12" s="438"/>
      <c r="E12" s="439"/>
    </row>
    <row r="13" spans="2:6">
      <c r="B13" s="177">
        <v>1</v>
      </c>
      <c r="C13" s="178" t="s">
        <v>96</v>
      </c>
      <c r="D13" s="333">
        <f>D14+D40</f>
        <v>212725099.85753998</v>
      </c>
      <c r="E13" s="334"/>
    </row>
    <row r="14" spans="2:6">
      <c r="B14" s="179">
        <v>2</v>
      </c>
      <c r="C14" s="180" t="s">
        <v>97</v>
      </c>
      <c r="D14" s="330">
        <f>D15</f>
        <v>212725099.85753998</v>
      </c>
      <c r="E14" s="335"/>
    </row>
    <row r="15" spans="2:6">
      <c r="B15" s="179">
        <v>3</v>
      </c>
      <c r="C15" s="180" t="s">
        <v>98</v>
      </c>
      <c r="D15" s="330">
        <f>SUM(D16:D24)+D39</f>
        <v>212725099.85753998</v>
      </c>
      <c r="E15" s="335" t="s">
        <v>317</v>
      </c>
      <c r="F15" t="s">
        <v>316</v>
      </c>
    </row>
    <row r="16" spans="2:6">
      <c r="B16" s="90">
        <v>4</v>
      </c>
      <c r="C16" s="2" t="s">
        <v>99</v>
      </c>
      <c r="D16" s="330">
        <f>'EU I CC2'!D31*1000</f>
        <v>100125000</v>
      </c>
      <c r="E16" s="335" t="s">
        <v>312</v>
      </c>
    </row>
    <row r="17" spans="2:5">
      <c r="B17" s="90">
        <v>5</v>
      </c>
      <c r="C17" s="2" t="s">
        <v>100</v>
      </c>
      <c r="D17" s="330"/>
      <c r="E17" s="335"/>
    </row>
    <row r="18" spans="2:5">
      <c r="B18" s="90">
        <v>6</v>
      </c>
      <c r="C18" s="2" t="s">
        <v>101</v>
      </c>
      <c r="D18" s="330">
        <f>'EU I CC2'!D32*1000</f>
        <v>143350700.97999999</v>
      </c>
      <c r="E18" s="335" t="s">
        <v>91</v>
      </c>
    </row>
    <row r="19" spans="2:5">
      <c r="B19" s="90">
        <v>7</v>
      </c>
      <c r="C19" s="2" t="s">
        <v>102</v>
      </c>
      <c r="D19" s="330"/>
      <c r="E19" s="335"/>
    </row>
    <row r="20" spans="2:5">
      <c r="B20" s="90">
        <v>8</v>
      </c>
      <c r="C20" s="2" t="s">
        <v>103</v>
      </c>
      <c r="D20" s="330"/>
      <c r="E20" s="335"/>
    </row>
    <row r="21" spans="2:5">
      <c r="B21" s="90">
        <v>9</v>
      </c>
      <c r="C21" s="2" t="s">
        <v>104</v>
      </c>
      <c r="D21" s="330"/>
      <c r="E21" s="335"/>
    </row>
    <row r="22" spans="2:5">
      <c r="B22" s="90">
        <v>10</v>
      </c>
      <c r="C22" s="2" t="s">
        <v>105</v>
      </c>
      <c r="D22" s="330">
        <f>'EU I CC2'!J28</f>
        <v>-352615.67276000004</v>
      </c>
      <c r="E22" s="335" t="s">
        <v>92</v>
      </c>
    </row>
    <row r="23" spans="2:5">
      <c r="B23" s="90">
        <v>11</v>
      </c>
      <c r="C23" s="2" t="s">
        <v>103</v>
      </c>
      <c r="D23" s="330"/>
      <c r="E23" s="335"/>
    </row>
    <row r="24" spans="2:5">
      <c r="B24" s="90">
        <v>12</v>
      </c>
      <c r="C24" s="2" t="s">
        <v>106</v>
      </c>
      <c r="D24" s="330">
        <f>D31+D32</f>
        <v>-30397985.449699998</v>
      </c>
      <c r="E24" s="335" t="s">
        <v>315</v>
      </c>
    </row>
    <row r="25" spans="2:5">
      <c r="B25" s="90">
        <v>13</v>
      </c>
      <c r="C25" s="181" t="s">
        <v>107</v>
      </c>
      <c r="D25" s="330"/>
      <c r="E25" s="335"/>
    </row>
    <row r="26" spans="2:5">
      <c r="B26" s="90">
        <v>14</v>
      </c>
      <c r="C26" s="182" t="s">
        <v>108</v>
      </c>
      <c r="D26" s="330"/>
      <c r="E26" s="335"/>
    </row>
    <row r="27" spans="2:5">
      <c r="B27" s="90">
        <v>15</v>
      </c>
      <c r="C27" s="182" t="s">
        <v>109</v>
      </c>
      <c r="D27" s="330"/>
      <c r="E27" s="335"/>
    </row>
    <row r="28" spans="2:5">
      <c r="B28" s="90">
        <v>16</v>
      </c>
      <c r="C28" s="182" t="s">
        <v>110</v>
      </c>
      <c r="D28" s="330"/>
      <c r="E28" s="335"/>
    </row>
    <row r="29" spans="2:5">
      <c r="B29" s="90">
        <v>17</v>
      </c>
      <c r="C29" s="181" t="s">
        <v>111</v>
      </c>
      <c r="D29" s="330"/>
      <c r="E29" s="335"/>
    </row>
    <row r="30" spans="2:5">
      <c r="B30" s="90">
        <v>18</v>
      </c>
      <c r="C30" s="181" t="s">
        <v>112</v>
      </c>
      <c r="D30" s="330"/>
      <c r="E30" s="335"/>
    </row>
    <row r="31" spans="2:5">
      <c r="B31" s="90">
        <v>19</v>
      </c>
      <c r="C31" s="181" t="s">
        <v>113</v>
      </c>
      <c r="D31" s="330">
        <f>-'EU I CC2'!D20*1000</f>
        <v>-24437000</v>
      </c>
      <c r="E31" s="335" t="s">
        <v>310</v>
      </c>
    </row>
    <row r="32" spans="2:5" ht="28.8">
      <c r="B32" s="90">
        <v>20</v>
      </c>
      <c r="C32" s="183" t="s">
        <v>114</v>
      </c>
      <c r="D32" s="336">
        <f>'EU I CC2'!J27</f>
        <v>-5960985.4496999998</v>
      </c>
      <c r="E32" s="337" t="s">
        <v>311</v>
      </c>
    </row>
    <row r="33" spans="2:5">
      <c r="B33" s="90">
        <v>21</v>
      </c>
      <c r="C33" s="183" t="s">
        <v>115</v>
      </c>
      <c r="D33" s="338"/>
      <c r="E33" s="337"/>
    </row>
    <row r="34" spans="2:5" ht="28.8">
      <c r="B34" s="90">
        <v>22</v>
      </c>
      <c r="C34" s="183" t="s">
        <v>116</v>
      </c>
      <c r="D34" s="338"/>
      <c r="E34" s="337"/>
    </row>
    <row r="35" spans="2:5" ht="28.8">
      <c r="B35" s="90">
        <v>23</v>
      </c>
      <c r="C35" s="184" t="s">
        <v>117</v>
      </c>
      <c r="D35" s="2"/>
      <c r="E35" s="335"/>
    </row>
    <row r="36" spans="2:5" ht="28.8">
      <c r="B36" s="90">
        <v>24</v>
      </c>
      <c r="C36" s="184" t="s">
        <v>118</v>
      </c>
      <c r="D36" s="2"/>
      <c r="E36" s="335"/>
    </row>
    <row r="37" spans="2:5">
      <c r="B37" s="90">
        <v>25</v>
      </c>
      <c r="C37" s="184" t="s">
        <v>119</v>
      </c>
      <c r="D37" s="2"/>
      <c r="E37" s="335"/>
    </row>
    <row r="38" spans="2:5">
      <c r="B38" s="90">
        <v>26</v>
      </c>
      <c r="C38" s="184" t="s">
        <v>120</v>
      </c>
      <c r="D38" s="2"/>
      <c r="E38" s="335"/>
    </row>
    <row r="39" spans="2:5">
      <c r="B39" s="90">
        <v>27</v>
      </c>
      <c r="C39" s="185" t="s">
        <v>121</v>
      </c>
      <c r="D39" s="2"/>
      <c r="E39" s="335"/>
    </row>
    <row r="40" spans="2:5">
      <c r="B40" s="90">
        <v>28</v>
      </c>
      <c r="C40" s="186" t="s">
        <v>122</v>
      </c>
      <c r="D40" s="2"/>
      <c r="E40" s="335"/>
    </row>
    <row r="41" spans="2:5">
      <c r="B41" s="90">
        <v>29</v>
      </c>
      <c r="C41" s="26" t="s">
        <v>123</v>
      </c>
      <c r="D41" s="2"/>
      <c r="E41" s="335"/>
    </row>
    <row r="42" spans="2:5">
      <c r="B42" s="90">
        <v>30</v>
      </c>
      <c r="C42" s="26" t="s">
        <v>100</v>
      </c>
      <c r="D42" s="2"/>
      <c r="E42" s="335"/>
    </row>
    <row r="43" spans="2:5">
      <c r="B43" s="90">
        <v>31</v>
      </c>
      <c r="C43" s="26" t="s">
        <v>124</v>
      </c>
      <c r="D43" s="2"/>
      <c r="E43" s="335"/>
    </row>
    <row r="44" spans="2:5">
      <c r="B44" s="90">
        <v>32</v>
      </c>
      <c r="C44" s="184" t="s">
        <v>125</v>
      </c>
      <c r="D44" s="2"/>
      <c r="E44" s="335"/>
    </row>
    <row r="45" spans="2:5">
      <c r="B45" s="90">
        <v>33</v>
      </c>
      <c r="C45" s="187" t="s">
        <v>126</v>
      </c>
      <c r="D45" s="2"/>
      <c r="E45" s="335"/>
    </row>
    <row r="46" spans="2:5">
      <c r="B46" s="90">
        <v>34</v>
      </c>
      <c r="C46" s="187" t="s">
        <v>127</v>
      </c>
      <c r="D46" s="2"/>
      <c r="E46" s="335"/>
    </row>
    <row r="47" spans="2:5">
      <c r="B47" s="90">
        <v>35</v>
      </c>
      <c r="C47" s="187" t="s">
        <v>128</v>
      </c>
      <c r="D47" s="2"/>
      <c r="E47" s="335"/>
    </row>
    <row r="48" spans="2:5" ht="28.8">
      <c r="B48" s="90">
        <v>36</v>
      </c>
      <c r="C48" s="184" t="s">
        <v>129</v>
      </c>
      <c r="D48" s="2"/>
      <c r="E48" s="335"/>
    </row>
    <row r="49" spans="2:5" ht="28.8">
      <c r="B49" s="90">
        <v>37</v>
      </c>
      <c r="C49" s="184" t="s">
        <v>130</v>
      </c>
      <c r="D49" s="2"/>
      <c r="E49" s="335"/>
    </row>
    <row r="50" spans="2:5">
      <c r="B50" s="90">
        <v>38</v>
      </c>
      <c r="C50" s="184" t="s">
        <v>120</v>
      </c>
      <c r="D50" s="2"/>
      <c r="E50" s="335"/>
    </row>
    <row r="51" spans="2:5">
      <c r="B51" s="90">
        <v>39</v>
      </c>
      <c r="C51" s="185" t="s">
        <v>131</v>
      </c>
      <c r="D51" s="2"/>
      <c r="E51" s="335"/>
    </row>
    <row r="52" spans="2:5">
      <c r="B52" s="90">
        <v>40</v>
      </c>
      <c r="C52" s="186" t="s">
        <v>132</v>
      </c>
      <c r="D52" s="2"/>
      <c r="E52" s="335"/>
    </row>
    <row r="53" spans="2:5">
      <c r="B53" s="90">
        <v>41</v>
      </c>
      <c r="C53" s="26" t="s">
        <v>123</v>
      </c>
      <c r="D53" s="2"/>
      <c r="E53" s="335"/>
    </row>
    <row r="54" spans="2:5">
      <c r="B54" s="90">
        <v>42</v>
      </c>
      <c r="C54" s="26" t="s">
        <v>100</v>
      </c>
      <c r="D54" s="2"/>
      <c r="E54" s="335"/>
    </row>
    <row r="55" spans="2:5">
      <c r="B55" s="90">
        <v>43</v>
      </c>
      <c r="C55" s="26" t="s">
        <v>133</v>
      </c>
      <c r="D55" s="2"/>
      <c r="E55" s="335"/>
    </row>
    <row r="56" spans="2:5">
      <c r="B56" s="90">
        <v>44</v>
      </c>
      <c r="C56" s="184" t="s">
        <v>134</v>
      </c>
      <c r="D56" s="2"/>
      <c r="E56" s="335"/>
    </row>
    <row r="57" spans="2:5">
      <c r="B57" s="90">
        <v>45</v>
      </c>
      <c r="C57" s="187" t="s">
        <v>135</v>
      </c>
      <c r="D57" s="2"/>
      <c r="E57" s="335"/>
    </row>
    <row r="58" spans="2:5">
      <c r="B58" s="90">
        <v>46</v>
      </c>
      <c r="C58" s="187" t="s">
        <v>136</v>
      </c>
      <c r="D58" s="2"/>
      <c r="E58" s="335"/>
    </row>
    <row r="59" spans="2:5">
      <c r="B59" s="90">
        <v>47</v>
      </c>
      <c r="C59" s="187" t="s">
        <v>137</v>
      </c>
      <c r="D59" s="2"/>
      <c r="E59" s="335"/>
    </row>
    <row r="60" spans="2:5" ht="28.8">
      <c r="B60" s="90">
        <v>48</v>
      </c>
      <c r="C60" s="184" t="s">
        <v>138</v>
      </c>
      <c r="D60" s="2"/>
      <c r="E60" s="335"/>
    </row>
    <row r="61" spans="2:5" ht="28.8">
      <c r="B61" s="90">
        <v>49</v>
      </c>
      <c r="C61" s="184" t="s">
        <v>139</v>
      </c>
      <c r="D61" s="2"/>
      <c r="E61" s="335"/>
    </row>
    <row r="62" spans="2:5" ht="15" thickBot="1">
      <c r="B62" s="91">
        <v>50</v>
      </c>
      <c r="C62" s="188" t="s">
        <v>140</v>
      </c>
      <c r="D62" s="339"/>
      <c r="E62" s="340"/>
    </row>
    <row r="63" spans="2:5">
      <c r="B63" s="40"/>
      <c r="C63" s="41"/>
      <c r="D63" s="41"/>
      <c r="E63" s="41"/>
    </row>
    <row r="66" spans="2:2">
      <c r="B66"/>
    </row>
    <row r="67" spans="2:2">
      <c r="B67"/>
    </row>
    <row r="68" spans="2:2">
      <c r="B68"/>
    </row>
    <row r="69" spans="2:2">
      <c r="B69"/>
    </row>
    <row r="70" spans="2:2" ht="13.2" customHeight="1">
      <c r="B70"/>
    </row>
    <row r="71" spans="2:2" ht="13.2" customHeight="1">
      <c r="B71"/>
    </row>
    <row r="72" spans="2:2">
      <c r="B72"/>
    </row>
    <row r="73" spans="2:2">
      <c r="B73"/>
    </row>
    <row r="74" spans="2:2">
      <c r="B74"/>
    </row>
    <row r="75" spans="2:2">
      <c r="B75"/>
    </row>
    <row r="76" spans="2:2">
      <c r="B76"/>
    </row>
    <row r="77" spans="2:2">
      <c r="B77"/>
    </row>
    <row r="78" spans="2:2">
      <c r="B78"/>
    </row>
    <row r="79" spans="2:2">
      <c r="B79"/>
    </row>
    <row r="80" spans="2: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44"/>
  <sheetViews>
    <sheetView showGridLines="0" topLeftCell="B14" zoomScaleNormal="100" workbookViewId="0">
      <selection activeCell="D33" sqref="D26:D33"/>
    </sheetView>
  </sheetViews>
  <sheetFormatPr defaultColWidth="11" defaultRowHeight="13.2"/>
  <cols>
    <col min="1" max="1" width="3.6640625" style="4" customWidth="1"/>
    <col min="2" max="2" width="7" style="4" customWidth="1"/>
    <col min="3" max="3" width="47.6640625" style="4" customWidth="1"/>
    <col min="4" max="4" width="42.44140625" style="4" customWidth="1"/>
    <col min="5" max="5" width="33.6640625" style="4" customWidth="1"/>
    <col min="6" max="6" width="29.6640625" style="4" customWidth="1"/>
    <col min="7" max="7" width="25" style="4" customWidth="1"/>
    <col min="8" max="8" width="11" style="4"/>
    <col min="9" max="9" width="21.88671875" style="4" customWidth="1"/>
    <col min="10" max="10" width="27.33203125" style="4" customWidth="1"/>
    <col min="11" max="16384" width="11" style="4"/>
  </cols>
  <sheetData>
    <row r="1" spans="2:7" ht="10.199999999999999" customHeight="1"/>
    <row r="2" spans="2:7" ht="15.6">
      <c r="B2" s="242" t="str">
        <f>+Přehled!B2</f>
        <v>AKCENTA CZ a.s.</v>
      </c>
      <c r="D2" s="242"/>
      <c r="F2" s="237" t="s">
        <v>237</v>
      </c>
    </row>
    <row r="3" spans="2:7" ht="10.199999999999999" customHeight="1"/>
    <row r="4" spans="2:7" ht="15.6">
      <c r="B4" s="49" t="s">
        <v>192</v>
      </c>
      <c r="C4" s="42"/>
      <c r="D4" s="42"/>
      <c r="E4" s="42"/>
      <c r="F4" s="243"/>
      <c r="G4" s="53"/>
    </row>
    <row r="5" spans="2:7" ht="34.35" customHeight="1">
      <c r="B5" s="444" t="s">
        <v>293</v>
      </c>
      <c r="C5" s="444"/>
      <c r="D5" s="444"/>
      <c r="E5" s="444"/>
      <c r="F5" s="444"/>
      <c r="G5" s="53"/>
    </row>
    <row r="6" spans="2:7" ht="16.2" customHeight="1">
      <c r="B6" s="244" t="s">
        <v>239</v>
      </c>
      <c r="C6" s="12"/>
      <c r="E6" s="53"/>
      <c r="G6" s="53"/>
    </row>
    <row r="7" spans="2:7" ht="16.2" customHeight="1">
      <c r="B7" s="245" t="s">
        <v>230</v>
      </c>
      <c r="C7" s="245"/>
      <c r="D7" s="245"/>
      <c r="E7" s="245"/>
      <c r="F7" s="245"/>
    </row>
    <row r="8" spans="2:7" ht="16.2" customHeight="1">
      <c r="B8" s="269" t="s">
        <v>244</v>
      </c>
      <c r="C8" s="246"/>
      <c r="D8" s="246"/>
      <c r="E8" s="246"/>
      <c r="F8" s="246"/>
    </row>
    <row r="9" spans="2:7" ht="16.2" customHeight="1">
      <c r="B9" s="247" t="s">
        <v>47</v>
      </c>
      <c r="C9" s="248"/>
      <c r="D9" s="248"/>
      <c r="E9" s="84"/>
      <c r="F9" s="278">
        <f>'IF RM1'!D7</f>
        <v>44926</v>
      </c>
    </row>
    <row r="10" spans="2:7" ht="14.4">
      <c r="B10" s="246"/>
      <c r="C10" s="53"/>
      <c r="D10" s="246"/>
      <c r="E10" s="246"/>
      <c r="F10" s="246"/>
    </row>
    <row r="11" spans="2:7" ht="15" thickBot="1">
      <c r="B11" s="246"/>
      <c r="C11" s="53"/>
      <c r="D11" s="246"/>
      <c r="E11" s="249" t="s">
        <v>216</v>
      </c>
      <c r="F11" s="246"/>
    </row>
    <row r="12" spans="2:7" ht="14.4">
      <c r="B12" s="376"/>
      <c r="C12" s="376"/>
      <c r="D12" s="250" t="s">
        <v>0</v>
      </c>
      <c r="E12" s="272" t="s">
        <v>1</v>
      </c>
      <c r="F12" s="251" t="s">
        <v>2</v>
      </c>
    </row>
    <row r="13" spans="2:7" ht="28.8">
      <c r="B13" s="376"/>
      <c r="C13" s="377"/>
      <c r="D13" s="252" t="s">
        <v>141</v>
      </c>
      <c r="E13" s="273" t="s">
        <v>142</v>
      </c>
      <c r="F13" s="253" t="s">
        <v>281</v>
      </c>
    </row>
    <row r="14" spans="2:7" ht="15" thickBot="1">
      <c r="B14" s="376"/>
      <c r="C14" s="377"/>
      <c r="D14" s="378" t="s">
        <v>143</v>
      </c>
      <c r="E14" s="379" t="s">
        <v>143</v>
      </c>
      <c r="F14" s="380"/>
    </row>
    <row r="15" spans="2:7" ht="16.5" customHeight="1" thickBot="1">
      <c r="B15" s="445" t="s">
        <v>144</v>
      </c>
      <c r="C15" s="446"/>
      <c r="D15" s="446"/>
      <c r="E15" s="446"/>
      <c r="F15" s="447"/>
    </row>
    <row r="16" spans="2:7" ht="14.4">
      <c r="B16" s="254">
        <v>1</v>
      </c>
      <c r="C16" s="89" t="s">
        <v>431</v>
      </c>
      <c r="D16" s="331">
        <v>27</v>
      </c>
      <c r="E16" s="267"/>
      <c r="F16" s="276"/>
    </row>
    <row r="17" spans="2:11" ht="14.4">
      <c r="B17" s="255">
        <v>2</v>
      </c>
      <c r="C17" s="256" t="s">
        <v>432</v>
      </c>
      <c r="D17" s="332">
        <v>3565047</v>
      </c>
      <c r="E17" s="268"/>
      <c r="F17" s="257"/>
    </row>
    <row r="18" spans="2:11" ht="14.4">
      <c r="B18" s="255">
        <v>3</v>
      </c>
      <c r="C18" s="256" t="s">
        <v>433</v>
      </c>
      <c r="D18" s="332">
        <v>15123</v>
      </c>
      <c r="E18" s="268"/>
      <c r="F18" s="258"/>
    </row>
    <row r="19" spans="2:11" ht="14.4">
      <c r="B19" s="255">
        <v>4</v>
      </c>
      <c r="C19" s="256" t="s">
        <v>434</v>
      </c>
      <c r="D19" s="332">
        <v>15560</v>
      </c>
      <c r="E19" s="268"/>
      <c r="F19" s="257"/>
    </row>
    <row r="20" spans="2:11" ht="14.4">
      <c r="B20" s="255">
        <v>5</v>
      </c>
      <c r="C20" s="256" t="s">
        <v>308</v>
      </c>
      <c r="D20" s="332">
        <f>24437000/1000</f>
        <v>24437</v>
      </c>
      <c r="E20" s="268"/>
      <c r="F20" s="258" t="s">
        <v>310</v>
      </c>
    </row>
    <row r="21" spans="2:11" ht="14.4">
      <c r="B21" s="255">
        <v>6</v>
      </c>
      <c r="C21" s="256" t="s">
        <v>435</v>
      </c>
      <c r="D21" s="365">
        <v>24470</v>
      </c>
      <c r="E21" s="268"/>
      <c r="F21" s="257"/>
    </row>
    <row r="22" spans="2:11" ht="14.4">
      <c r="B22" s="255">
        <v>7</v>
      </c>
      <c r="C22" s="256" t="s">
        <v>436</v>
      </c>
      <c r="D22" s="365">
        <v>207812</v>
      </c>
      <c r="E22" s="268"/>
      <c r="F22" s="257"/>
    </row>
    <row r="23" spans="2:11" ht="14.4">
      <c r="B23" s="255">
        <v>8</v>
      </c>
      <c r="C23" s="256" t="s">
        <v>437</v>
      </c>
      <c r="D23" s="365">
        <v>2590</v>
      </c>
      <c r="E23" s="268"/>
      <c r="F23" s="257"/>
    </row>
    <row r="24" spans="2:11" ht="15" thickBot="1">
      <c r="B24" s="381" t="s">
        <v>5</v>
      </c>
      <c r="C24" s="382" t="s">
        <v>145</v>
      </c>
      <c r="D24" s="383">
        <f>SUM(D16:D23)</f>
        <v>3855066</v>
      </c>
      <c r="E24" s="384"/>
      <c r="F24" s="385"/>
    </row>
    <row r="25" spans="2:11" ht="16.5" customHeight="1" thickBot="1">
      <c r="B25" s="445" t="s">
        <v>146</v>
      </c>
      <c r="C25" s="446"/>
      <c r="D25" s="446"/>
      <c r="E25" s="446"/>
      <c r="F25" s="447"/>
    </row>
    <row r="26" spans="2:11" ht="14.4">
      <c r="B26" s="260">
        <v>1</v>
      </c>
      <c r="C26" s="366" t="s">
        <v>438</v>
      </c>
      <c r="D26" s="332">
        <v>1</v>
      </c>
      <c r="E26" s="268"/>
      <c r="F26" s="386"/>
    </row>
    <row r="27" spans="2:11" ht="14.4">
      <c r="B27" s="255">
        <v>2</v>
      </c>
      <c r="C27" s="387" t="s">
        <v>439</v>
      </c>
      <c r="D27" s="332">
        <v>3157643</v>
      </c>
      <c r="E27" s="268"/>
      <c r="F27" s="388"/>
      <c r="H27" s="441" t="s">
        <v>409</v>
      </c>
      <c r="I27" s="442"/>
      <c r="J27" s="281">
        <v>-5960985.4496999998</v>
      </c>
      <c r="K27" s="4" t="s">
        <v>311</v>
      </c>
    </row>
    <row r="28" spans="2:11" ht="14.4">
      <c r="B28" s="255">
        <v>3</v>
      </c>
      <c r="C28" s="256" t="s">
        <v>440</v>
      </c>
      <c r="D28" s="332">
        <v>358425</v>
      </c>
      <c r="E28" s="268"/>
      <c r="F28" s="257"/>
      <c r="H28" s="441" t="s">
        <v>309</v>
      </c>
      <c r="I28" s="442"/>
      <c r="J28" s="281">
        <v>-352615.67276000004</v>
      </c>
      <c r="K28" s="4" t="s">
        <v>92</v>
      </c>
    </row>
    <row r="29" spans="2:11" ht="14.4">
      <c r="B29" s="255">
        <v>4</v>
      </c>
      <c r="C29" s="387" t="s">
        <v>441</v>
      </c>
      <c r="D29" s="332">
        <v>59</v>
      </c>
      <c r="E29" s="270"/>
      <c r="F29" s="388"/>
    </row>
    <row r="30" spans="2:11" ht="14.4">
      <c r="B30" s="255">
        <v>5</v>
      </c>
      <c r="C30" s="387" t="s">
        <v>442</v>
      </c>
      <c r="D30" s="332">
        <v>23425</v>
      </c>
      <c r="E30" s="268"/>
      <c r="F30" s="388"/>
    </row>
    <row r="31" spans="2:11" ht="14.4">
      <c r="B31" s="260">
        <v>6</v>
      </c>
      <c r="C31" s="261" t="s">
        <v>320</v>
      </c>
      <c r="D31" s="332">
        <v>100125</v>
      </c>
      <c r="E31" s="268"/>
      <c r="F31" s="257" t="str">
        <f>'EU I CC1.01'!E16</f>
        <v>e)</v>
      </c>
    </row>
    <row r="32" spans="2:11" ht="28.8">
      <c r="B32" s="255">
        <v>7</v>
      </c>
      <c r="C32" s="256" t="s">
        <v>307</v>
      </c>
      <c r="D32" s="332">
        <f>143350700.98/1000</f>
        <v>143350.70097999999</v>
      </c>
      <c r="E32" s="268"/>
      <c r="F32" s="257" t="str">
        <f>'EU I CC1.01'!E18</f>
        <v>a)</v>
      </c>
    </row>
    <row r="33" spans="2:6" ht="14.4">
      <c r="B33" s="255">
        <v>8</v>
      </c>
      <c r="C33" s="4" t="s">
        <v>443</v>
      </c>
      <c r="D33" s="332">
        <v>72037</v>
      </c>
      <c r="E33" s="268"/>
      <c r="F33" s="257"/>
    </row>
    <row r="34" spans="2:6" ht="15" thickBot="1">
      <c r="B34" s="381" t="s">
        <v>5</v>
      </c>
      <c r="C34" s="382" t="s">
        <v>147</v>
      </c>
      <c r="D34" s="383">
        <f>ROUND(SUM(D26:D33),0)</f>
        <v>3855066</v>
      </c>
      <c r="E34" s="384"/>
      <c r="F34" s="385"/>
    </row>
    <row r="35" spans="2:6" ht="16.5" customHeight="1" thickBot="1">
      <c r="B35" s="445" t="s">
        <v>148</v>
      </c>
      <c r="C35" s="446"/>
      <c r="D35" s="446"/>
      <c r="E35" s="446"/>
      <c r="F35" s="447"/>
    </row>
    <row r="36" spans="2:6" ht="14.4">
      <c r="B36" s="260">
        <v>1</v>
      </c>
      <c r="C36" s="261"/>
      <c r="D36" s="261"/>
      <c r="E36" s="270"/>
      <c r="F36" s="262"/>
    </row>
    <row r="37" spans="2:6" ht="14.4">
      <c r="B37" s="255">
        <v>2</v>
      </c>
      <c r="C37" s="259"/>
      <c r="D37" s="256"/>
      <c r="E37" s="268"/>
      <c r="F37" s="257"/>
    </row>
    <row r="38" spans="2:6" ht="14.4">
      <c r="B38" s="255">
        <v>3</v>
      </c>
      <c r="C38" s="259"/>
      <c r="D38" s="256"/>
      <c r="E38" s="268"/>
      <c r="F38" s="257"/>
    </row>
    <row r="39" spans="2:6" ht="14.4">
      <c r="B39" s="255"/>
      <c r="C39" s="256"/>
      <c r="D39" s="256"/>
      <c r="E39" s="268"/>
      <c r="F39" s="257"/>
    </row>
    <row r="40" spans="2:6" ht="15" thickBot="1">
      <c r="B40" s="263" t="s">
        <v>5</v>
      </c>
      <c r="C40" s="264" t="s">
        <v>149</v>
      </c>
      <c r="D40" s="265"/>
      <c r="E40" s="271"/>
      <c r="F40" s="266"/>
    </row>
    <row r="42" spans="2:6" ht="77.7" customHeight="1">
      <c r="B42" s="443" t="s">
        <v>266</v>
      </c>
      <c r="C42" s="443"/>
      <c r="D42" s="443"/>
      <c r="E42" s="443"/>
      <c r="F42" s="443"/>
    </row>
    <row r="43" spans="2:6" ht="9.6" customHeight="1"/>
    <row r="44" spans="2:6" ht="28.2" customHeight="1">
      <c r="B44" s="443" t="s">
        <v>276</v>
      </c>
      <c r="C44" s="443"/>
      <c r="D44" s="443"/>
      <c r="E44" s="443"/>
      <c r="F44" s="443"/>
    </row>
  </sheetData>
  <mergeCells count="8">
    <mergeCell ref="H27:I27"/>
    <mergeCell ref="H28:I28"/>
    <mergeCell ref="B44:F44"/>
    <mergeCell ref="B5:F5"/>
    <mergeCell ref="B42:F42"/>
    <mergeCell ref="B15:F15"/>
    <mergeCell ref="B25:F25"/>
    <mergeCell ref="B35:F35"/>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workbookViewId="0">
      <selection activeCell="D29" sqref="D29"/>
    </sheetView>
  </sheetViews>
  <sheetFormatPr defaultColWidth="11" defaultRowHeight="13.2"/>
  <cols>
    <col min="1" max="1" width="3.6640625" style="4" customWidth="1"/>
    <col min="2" max="2" width="7.6640625" style="4" customWidth="1"/>
    <col min="3" max="3" width="82.88671875" style="4" customWidth="1"/>
    <col min="4" max="4" width="43.5546875" style="4" bestFit="1" customWidth="1"/>
    <col min="5" max="5" width="33.33203125" style="4" bestFit="1" customWidth="1"/>
    <col min="6" max="6" width="19.5546875" style="4" bestFit="1" customWidth="1"/>
    <col min="7" max="16384" width="11" style="4"/>
  </cols>
  <sheetData>
    <row r="1" spans="2:6" ht="10.199999999999999" customHeight="1"/>
    <row r="2" spans="2:6" ht="15.6">
      <c r="B2" s="67" t="str">
        <f>+[2]Přehled!B2</f>
        <v>Název OCP</v>
      </c>
      <c r="D2" s="237" t="s">
        <v>237</v>
      </c>
    </row>
    <row r="3" spans="2:6" ht="10.199999999999999" customHeight="1"/>
    <row r="4" spans="2:6" ht="15.6">
      <c r="B4" s="36" t="s">
        <v>272</v>
      </c>
      <c r="C4" s="42"/>
      <c r="D4" s="42"/>
      <c r="E4" s="42"/>
      <c r="F4" s="38"/>
    </row>
    <row r="5" spans="2:6" ht="37.950000000000003" customHeight="1">
      <c r="B5" s="448" t="s">
        <v>294</v>
      </c>
      <c r="C5" s="449"/>
      <c r="D5" s="449"/>
      <c r="E5"/>
    </row>
    <row r="6" spans="2:6" ht="16.2" customHeight="1">
      <c r="B6" s="153" t="s">
        <v>239</v>
      </c>
      <c r="C6" s="12"/>
      <c r="E6" s="61"/>
    </row>
    <row r="7" spans="2:6" ht="16.2" customHeight="1">
      <c r="B7" s="34" t="s">
        <v>47</v>
      </c>
      <c r="C7" s="35"/>
      <c r="D7" s="42"/>
      <c r="E7" s="42"/>
      <c r="F7" s="278">
        <f>'IF RM1'!D7</f>
        <v>44926</v>
      </c>
    </row>
    <row r="8" spans="2:6" ht="15" thickBot="1">
      <c r="B8" s="11"/>
      <c r="C8" s="12"/>
    </row>
    <row r="9" spans="2:6" ht="15" thickBot="1">
      <c r="C9"/>
      <c r="D9" s="403" t="s">
        <v>0</v>
      </c>
      <c r="E9" s="403" t="s">
        <v>444</v>
      </c>
      <c r="F9" s="403" t="s">
        <v>2</v>
      </c>
    </row>
    <row r="10" spans="2:6" ht="15" thickBot="1">
      <c r="C10"/>
      <c r="D10" s="403" t="s">
        <v>445</v>
      </c>
      <c r="E10" s="403" t="s">
        <v>446</v>
      </c>
      <c r="F10" s="403" t="s">
        <v>447</v>
      </c>
    </row>
    <row r="11" spans="2:6" ht="16.8" thickBot="1">
      <c r="B11" s="367"/>
      <c r="C11" s="373" t="s">
        <v>448</v>
      </c>
      <c r="D11" s="405" t="s">
        <v>449</v>
      </c>
      <c r="E11" s="405" t="s">
        <v>449</v>
      </c>
      <c r="F11" s="405" t="s">
        <v>449</v>
      </c>
    </row>
    <row r="12" spans="2:6" ht="14.4">
      <c r="B12" s="364">
        <v>1</v>
      </c>
      <c r="C12" s="391" t="s">
        <v>150</v>
      </c>
      <c r="D12" s="404" t="s">
        <v>301</v>
      </c>
      <c r="E12" s="395" t="s">
        <v>338</v>
      </c>
      <c r="F12" s="395" t="s">
        <v>338</v>
      </c>
    </row>
    <row r="13" spans="2:6" ht="14.4">
      <c r="B13" s="90">
        <v>2</v>
      </c>
      <c r="C13" s="392" t="s">
        <v>151</v>
      </c>
      <c r="D13" s="396" t="s">
        <v>336</v>
      </c>
      <c r="E13" s="335" t="s">
        <v>338</v>
      </c>
      <c r="F13" s="335" t="s">
        <v>338</v>
      </c>
    </row>
    <row r="14" spans="2:6" ht="14.4">
      <c r="B14" s="90">
        <v>3</v>
      </c>
      <c r="C14" s="392" t="s">
        <v>152</v>
      </c>
      <c r="D14" s="396" t="s">
        <v>333</v>
      </c>
      <c r="E14" s="335" t="s">
        <v>338</v>
      </c>
      <c r="F14" s="335" t="s">
        <v>338</v>
      </c>
    </row>
    <row r="15" spans="2:6" ht="14.4">
      <c r="B15" s="90">
        <v>4</v>
      </c>
      <c r="C15" s="392" t="s">
        <v>153</v>
      </c>
      <c r="D15" s="396" t="s">
        <v>335</v>
      </c>
      <c r="E15" s="335" t="s">
        <v>338</v>
      </c>
      <c r="F15" s="335" t="s">
        <v>338</v>
      </c>
    </row>
    <row r="16" spans="2:6" ht="14.4">
      <c r="B16" s="90">
        <v>5</v>
      </c>
      <c r="C16" s="393" t="s">
        <v>282</v>
      </c>
      <c r="D16" s="397" t="s">
        <v>323</v>
      </c>
      <c r="E16" s="335" t="s">
        <v>338</v>
      </c>
      <c r="F16" s="335" t="s">
        <v>338</v>
      </c>
    </row>
    <row r="17" spans="2:6" ht="14.4">
      <c r="B17" s="90">
        <v>6</v>
      </c>
      <c r="C17" s="392" t="s">
        <v>274</v>
      </c>
      <c r="D17" s="397" t="s">
        <v>325</v>
      </c>
      <c r="E17" s="335" t="s">
        <v>338</v>
      </c>
      <c r="F17" s="335" t="s">
        <v>338</v>
      </c>
    </row>
    <row r="18" spans="2:6" ht="14.4">
      <c r="B18" s="90">
        <v>7</v>
      </c>
      <c r="C18" s="392" t="s">
        <v>154</v>
      </c>
      <c r="D18" s="397" t="s">
        <v>324</v>
      </c>
      <c r="E18" s="335" t="s">
        <v>338</v>
      </c>
      <c r="F18" s="335" t="s">
        <v>338</v>
      </c>
    </row>
    <row r="19" spans="2:6" ht="14.4">
      <c r="B19" s="90">
        <v>8</v>
      </c>
      <c r="C19" s="392" t="s">
        <v>155</v>
      </c>
      <c r="D19" s="397" t="s">
        <v>324</v>
      </c>
      <c r="E19" s="335" t="s">
        <v>338</v>
      </c>
      <c r="F19" s="335" t="s">
        <v>338</v>
      </c>
    </row>
    <row r="20" spans="2:6" ht="14.4">
      <c r="B20" s="90">
        <v>9</v>
      </c>
      <c r="C20" s="392" t="s">
        <v>156</v>
      </c>
      <c r="D20" s="398" t="s">
        <v>337</v>
      </c>
      <c r="E20" s="335" t="s">
        <v>338</v>
      </c>
      <c r="F20" s="335" t="s">
        <v>338</v>
      </c>
    </row>
    <row r="21" spans="2:6" ht="14.4">
      <c r="B21" s="90">
        <v>10</v>
      </c>
      <c r="C21" s="392" t="s">
        <v>157</v>
      </c>
      <c r="D21" s="396" t="s">
        <v>334</v>
      </c>
      <c r="E21" s="335" t="s">
        <v>338</v>
      </c>
      <c r="F21" s="335" t="s">
        <v>338</v>
      </c>
    </row>
    <row r="22" spans="2:6" ht="14.4">
      <c r="B22" s="90">
        <v>11</v>
      </c>
      <c r="C22" s="392" t="s">
        <v>158</v>
      </c>
      <c r="D22" s="399">
        <v>35597</v>
      </c>
      <c r="E22" s="335" t="s">
        <v>338</v>
      </c>
      <c r="F22" s="335" t="s">
        <v>338</v>
      </c>
    </row>
    <row r="23" spans="2:6" ht="14.4">
      <c r="B23" s="90">
        <v>12</v>
      </c>
      <c r="C23" s="392" t="s">
        <v>159</v>
      </c>
      <c r="D23" s="400" t="s">
        <v>430</v>
      </c>
      <c r="E23" s="335" t="s">
        <v>338</v>
      </c>
      <c r="F23" s="335" t="s">
        <v>338</v>
      </c>
    </row>
    <row r="24" spans="2:6" ht="14.4">
      <c r="B24" s="90">
        <v>13</v>
      </c>
      <c r="C24" s="392" t="s">
        <v>160</v>
      </c>
      <c r="D24" s="397" t="s">
        <v>338</v>
      </c>
      <c r="E24" s="335" t="s">
        <v>338</v>
      </c>
      <c r="F24" s="335" t="s">
        <v>338</v>
      </c>
    </row>
    <row r="25" spans="2:6" ht="14.4">
      <c r="B25" s="90">
        <v>14</v>
      </c>
      <c r="C25" s="392" t="s">
        <v>161</v>
      </c>
      <c r="D25" s="397" t="s">
        <v>338</v>
      </c>
      <c r="E25" s="335" t="s">
        <v>338</v>
      </c>
      <c r="F25" s="335" t="s">
        <v>338</v>
      </c>
    </row>
    <row r="26" spans="2:6" ht="14.4">
      <c r="B26" s="90">
        <v>15</v>
      </c>
      <c r="C26" s="392" t="s">
        <v>162</v>
      </c>
      <c r="D26" s="397" t="s">
        <v>338</v>
      </c>
      <c r="E26" s="335" t="s">
        <v>338</v>
      </c>
      <c r="F26" s="335" t="s">
        <v>338</v>
      </c>
    </row>
    <row r="27" spans="2:6" ht="14.4">
      <c r="B27" s="90">
        <v>16</v>
      </c>
      <c r="C27" s="392" t="s">
        <v>163</v>
      </c>
      <c r="D27" s="397" t="s">
        <v>338</v>
      </c>
      <c r="E27" s="335" t="s">
        <v>338</v>
      </c>
      <c r="F27" s="335" t="s">
        <v>338</v>
      </c>
    </row>
    <row r="28" spans="2:6" ht="14.4">
      <c r="B28" s="90"/>
      <c r="C28" s="394" t="s">
        <v>164</v>
      </c>
      <c r="D28" s="397" t="s">
        <v>338</v>
      </c>
      <c r="E28" s="335" t="s">
        <v>338</v>
      </c>
      <c r="F28" s="335" t="s">
        <v>338</v>
      </c>
    </row>
    <row r="29" spans="2:6" ht="14.4">
      <c r="B29" s="90">
        <v>17</v>
      </c>
      <c r="C29" s="392" t="s">
        <v>165</v>
      </c>
      <c r="D29" s="396" t="s">
        <v>458</v>
      </c>
      <c r="E29" s="335" t="s">
        <v>338</v>
      </c>
      <c r="F29" s="335" t="s">
        <v>338</v>
      </c>
    </row>
    <row r="30" spans="2:6" ht="14.4">
      <c r="B30" s="90">
        <v>18</v>
      </c>
      <c r="C30" s="392" t="s">
        <v>166</v>
      </c>
      <c r="D30" s="397" t="s">
        <v>338</v>
      </c>
      <c r="E30" s="335" t="s">
        <v>338</v>
      </c>
      <c r="F30" s="335" t="s">
        <v>338</v>
      </c>
    </row>
    <row r="31" spans="2:6" ht="14.4">
      <c r="B31" s="90">
        <v>19</v>
      </c>
      <c r="C31" s="392" t="s">
        <v>167</v>
      </c>
      <c r="D31" s="397" t="s">
        <v>338</v>
      </c>
      <c r="E31" s="335" t="s">
        <v>338</v>
      </c>
      <c r="F31" s="335" t="s">
        <v>338</v>
      </c>
    </row>
    <row r="32" spans="2:6" ht="14.4">
      <c r="B32" s="90">
        <v>20</v>
      </c>
      <c r="C32" s="392" t="s">
        <v>168</v>
      </c>
      <c r="D32" s="397" t="s">
        <v>338</v>
      </c>
      <c r="E32" s="335" t="s">
        <v>338</v>
      </c>
      <c r="F32" s="335" t="s">
        <v>338</v>
      </c>
    </row>
    <row r="33" spans="2:6" ht="14.4">
      <c r="B33" s="90">
        <v>21</v>
      </c>
      <c r="C33" s="392" t="s">
        <v>169</v>
      </c>
      <c r="D33" s="397" t="s">
        <v>338</v>
      </c>
      <c r="E33" s="335" t="s">
        <v>338</v>
      </c>
      <c r="F33" s="335" t="s">
        <v>338</v>
      </c>
    </row>
    <row r="34" spans="2:6" ht="14.4">
      <c r="B34" s="90">
        <v>22</v>
      </c>
      <c r="C34" s="392" t="s">
        <v>170</v>
      </c>
      <c r="D34" s="397" t="s">
        <v>338</v>
      </c>
      <c r="E34" s="335" t="s">
        <v>338</v>
      </c>
      <c r="F34" s="335" t="s">
        <v>338</v>
      </c>
    </row>
    <row r="35" spans="2:6" ht="14.4">
      <c r="B35" s="90">
        <v>23</v>
      </c>
      <c r="C35" s="392" t="s">
        <v>171</v>
      </c>
      <c r="D35" s="397" t="s">
        <v>338</v>
      </c>
      <c r="E35" s="335" t="s">
        <v>338</v>
      </c>
      <c r="F35" s="335" t="s">
        <v>338</v>
      </c>
    </row>
    <row r="36" spans="2:6" ht="14.4">
      <c r="B36" s="90">
        <v>24</v>
      </c>
      <c r="C36" s="392" t="s">
        <v>172</v>
      </c>
      <c r="D36" s="397" t="s">
        <v>338</v>
      </c>
      <c r="E36" s="335" t="s">
        <v>338</v>
      </c>
      <c r="F36" s="335" t="s">
        <v>338</v>
      </c>
    </row>
    <row r="37" spans="2:6" ht="14.4">
      <c r="B37" s="90">
        <v>25</v>
      </c>
      <c r="C37" s="392" t="s">
        <v>173</v>
      </c>
      <c r="D37" s="397" t="s">
        <v>338</v>
      </c>
      <c r="E37" s="335" t="s">
        <v>338</v>
      </c>
      <c r="F37" s="335" t="s">
        <v>338</v>
      </c>
    </row>
    <row r="38" spans="2:6" ht="14.4">
      <c r="B38" s="90">
        <v>26</v>
      </c>
      <c r="C38" s="392" t="s">
        <v>174</v>
      </c>
      <c r="D38" s="397" t="s">
        <v>338</v>
      </c>
      <c r="E38" s="335" t="s">
        <v>338</v>
      </c>
      <c r="F38" s="335" t="s">
        <v>338</v>
      </c>
    </row>
    <row r="39" spans="2:6" ht="14.4">
      <c r="B39" s="90">
        <v>27</v>
      </c>
      <c r="C39" s="392" t="s">
        <v>175</v>
      </c>
      <c r="D39" s="397" t="s">
        <v>338</v>
      </c>
      <c r="E39" s="335" t="s">
        <v>338</v>
      </c>
      <c r="F39" s="335" t="s">
        <v>338</v>
      </c>
    </row>
    <row r="40" spans="2:6" ht="14.4">
      <c r="B40" s="90">
        <v>28</v>
      </c>
      <c r="C40" s="392" t="s">
        <v>176</v>
      </c>
      <c r="D40" s="397" t="s">
        <v>338</v>
      </c>
      <c r="E40" s="335" t="s">
        <v>338</v>
      </c>
      <c r="F40" s="335" t="s">
        <v>338</v>
      </c>
    </row>
    <row r="41" spans="2:6" ht="14.4">
      <c r="B41" s="90">
        <v>29</v>
      </c>
      <c r="C41" s="392" t="s">
        <v>177</v>
      </c>
      <c r="D41" s="397" t="s">
        <v>338</v>
      </c>
      <c r="E41" s="335" t="s">
        <v>338</v>
      </c>
      <c r="F41" s="335" t="s">
        <v>338</v>
      </c>
    </row>
    <row r="42" spans="2:6" ht="14.4">
      <c r="B42" s="90">
        <v>30</v>
      </c>
      <c r="C42" s="392" t="s">
        <v>178</v>
      </c>
      <c r="D42" s="397" t="s">
        <v>338</v>
      </c>
      <c r="E42" s="335" t="s">
        <v>338</v>
      </c>
      <c r="F42" s="335" t="s">
        <v>338</v>
      </c>
    </row>
    <row r="43" spans="2:6" ht="14.4">
      <c r="B43" s="90">
        <v>31</v>
      </c>
      <c r="C43" s="392" t="s">
        <v>179</v>
      </c>
      <c r="D43" s="397" t="s">
        <v>338</v>
      </c>
      <c r="E43" s="335" t="s">
        <v>338</v>
      </c>
      <c r="F43" s="335" t="s">
        <v>338</v>
      </c>
    </row>
    <row r="44" spans="2:6" ht="14.4">
      <c r="B44" s="90">
        <v>32</v>
      </c>
      <c r="C44" s="392" t="s">
        <v>180</v>
      </c>
      <c r="D44" s="397" t="s">
        <v>338</v>
      </c>
      <c r="E44" s="335" t="s">
        <v>338</v>
      </c>
      <c r="F44" s="335" t="s">
        <v>338</v>
      </c>
    </row>
    <row r="45" spans="2:6" ht="14.4">
      <c r="B45" s="90">
        <v>33</v>
      </c>
      <c r="C45" s="392" t="s">
        <v>181</v>
      </c>
      <c r="D45" s="397" t="s">
        <v>338</v>
      </c>
      <c r="E45" s="335" t="s">
        <v>338</v>
      </c>
      <c r="F45" s="335" t="s">
        <v>338</v>
      </c>
    </row>
    <row r="46" spans="2:6" ht="14.4">
      <c r="B46" s="90">
        <v>34</v>
      </c>
      <c r="C46" s="392" t="s">
        <v>182</v>
      </c>
      <c r="D46" s="397" t="s">
        <v>338</v>
      </c>
      <c r="E46" s="335" t="s">
        <v>338</v>
      </c>
      <c r="F46" s="335" t="s">
        <v>338</v>
      </c>
    </row>
    <row r="47" spans="2:6" ht="14.4">
      <c r="B47" s="90">
        <v>35</v>
      </c>
      <c r="C47" s="392" t="s">
        <v>183</v>
      </c>
      <c r="D47" s="397" t="s">
        <v>338</v>
      </c>
      <c r="E47" s="335" t="s">
        <v>338</v>
      </c>
      <c r="F47" s="335" t="s">
        <v>338</v>
      </c>
    </row>
    <row r="48" spans="2:6" ht="14.4">
      <c r="B48" s="90">
        <v>36</v>
      </c>
      <c r="C48" s="393" t="s">
        <v>184</v>
      </c>
      <c r="D48" s="397" t="s">
        <v>338</v>
      </c>
      <c r="E48" s="335" t="s">
        <v>338</v>
      </c>
      <c r="F48" s="335" t="s">
        <v>338</v>
      </c>
    </row>
    <row r="49" spans="2:6" ht="14.4">
      <c r="B49" s="90">
        <v>37</v>
      </c>
      <c r="C49" s="392" t="s">
        <v>185</v>
      </c>
      <c r="D49" s="397" t="s">
        <v>338</v>
      </c>
      <c r="E49" s="335" t="s">
        <v>338</v>
      </c>
      <c r="F49" s="335" t="s">
        <v>338</v>
      </c>
    </row>
    <row r="50" spans="2:6" ht="15" thickBot="1">
      <c r="B50" s="368">
        <v>38</v>
      </c>
      <c r="C50" s="402" t="s">
        <v>186</v>
      </c>
      <c r="D50" s="401" t="s">
        <v>338</v>
      </c>
      <c r="E50" s="335" t="s">
        <v>338</v>
      </c>
      <c r="F50" s="335" t="s">
        <v>338</v>
      </c>
    </row>
    <row r="51" spans="2:6" ht="25.95" customHeight="1" thickBot="1">
      <c r="B51" s="450" t="s">
        <v>450</v>
      </c>
      <c r="C51" s="451"/>
      <c r="D51" s="451"/>
      <c r="E51" s="451"/>
      <c r="F51" s="452"/>
    </row>
    <row r="54" spans="2:6">
      <c r="B54" s="4" t="s">
        <v>245</v>
      </c>
    </row>
    <row r="55" spans="2:6">
      <c r="B55" s="4" t="s">
        <v>246</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18"/>
  <sheetViews>
    <sheetView showGridLines="0" workbookViewId="0">
      <selection activeCell="A2" sqref="A2"/>
    </sheetView>
  </sheetViews>
  <sheetFormatPr defaultRowHeight="14.4"/>
  <cols>
    <col min="1" max="1" width="3.6640625" customWidth="1"/>
    <col min="3" max="3" width="50.88671875" customWidth="1"/>
    <col min="4" max="4" width="30.88671875" customWidth="1"/>
    <col min="5" max="5" width="8.109375" customWidth="1"/>
    <col min="7" max="7" width="35.109375" customWidth="1"/>
  </cols>
  <sheetData>
    <row r="1" spans="2:7" ht="10.199999999999999" customHeight="1"/>
    <row r="2" spans="2:7" ht="15.6">
      <c r="B2" s="67" t="str">
        <f>+Přehled!B2</f>
        <v>AKCENTA CZ a.s.</v>
      </c>
      <c r="D2" s="237" t="s">
        <v>237</v>
      </c>
    </row>
    <row r="3" spans="2:7" ht="10.199999999999999" customHeight="1"/>
    <row r="4" spans="2:7" ht="15.6">
      <c r="B4" s="232" t="s">
        <v>267</v>
      </c>
      <c r="C4" s="274"/>
      <c r="D4" s="275"/>
      <c r="E4" s="53"/>
    </row>
    <row r="5" spans="2:7" ht="16.2" customHeight="1">
      <c r="B5" s="153" t="s">
        <v>295</v>
      </c>
      <c r="C5" s="153"/>
      <c r="D5" s="153"/>
    </row>
    <row r="6" spans="2:7" ht="16.2" customHeight="1">
      <c r="B6" s="153" t="s">
        <v>239</v>
      </c>
    </row>
    <row r="7" spans="2:7" ht="16.2" customHeight="1">
      <c r="B7" s="34" t="s">
        <v>47</v>
      </c>
      <c r="C7" s="35"/>
      <c r="D7" s="278">
        <f>'IF RM1'!D7</f>
        <v>44926</v>
      </c>
      <c r="G7" s="60"/>
    </row>
    <row r="8" spans="2:7">
      <c r="B8" s="11"/>
    </row>
    <row r="9" spans="2:7">
      <c r="B9" s="11"/>
    </row>
    <row r="10" spans="2:7" ht="15" thickBot="1">
      <c r="D10" s="80" t="s">
        <v>216</v>
      </c>
    </row>
    <row r="11" spans="2:7" ht="30" customHeight="1" thickBot="1">
      <c r="B11" s="106"/>
      <c r="C11" s="107" t="s">
        <v>27</v>
      </c>
      <c r="D11" s="108" t="s">
        <v>26</v>
      </c>
    </row>
    <row r="12" spans="2:7">
      <c r="B12" s="143">
        <v>1</v>
      </c>
      <c r="C12" s="144" t="s">
        <v>25</v>
      </c>
      <c r="D12" s="341">
        <v>18086250</v>
      </c>
    </row>
    <row r="13" spans="2:7">
      <c r="B13" s="145">
        <v>2</v>
      </c>
      <c r="C13" s="146" t="s">
        <v>17</v>
      </c>
      <c r="D13" s="342">
        <v>50057057.642500006</v>
      </c>
    </row>
    <row r="14" spans="2:7" ht="15" thickBot="1">
      <c r="B14" s="147">
        <v>3</v>
      </c>
      <c r="C14" s="148" t="s">
        <v>208</v>
      </c>
      <c r="D14" s="343">
        <f>D16+D17+D18</f>
        <v>21829428.200000003</v>
      </c>
    </row>
    <row r="15" spans="2:7" ht="15" thickBot="1">
      <c r="B15" s="109"/>
      <c r="C15" s="453" t="s">
        <v>201</v>
      </c>
      <c r="D15" s="454"/>
    </row>
    <row r="16" spans="2:7">
      <c r="B16" s="149">
        <v>4</v>
      </c>
      <c r="C16" s="150" t="s">
        <v>198</v>
      </c>
      <c r="D16" s="344">
        <v>422947.22</v>
      </c>
    </row>
    <row r="17" spans="2:4">
      <c r="B17" s="145">
        <v>5</v>
      </c>
      <c r="C17" s="146" t="s">
        <v>199</v>
      </c>
      <c r="D17" s="342">
        <v>8706252.4900000002</v>
      </c>
    </row>
    <row r="18" spans="2:4" ht="15" thickBot="1">
      <c r="B18" s="151">
        <v>6</v>
      </c>
      <c r="C18" s="152" t="s">
        <v>200</v>
      </c>
      <c r="D18" s="345">
        <v>12700228.49</v>
      </c>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Valešová Zuzana</cp:lastModifiedBy>
  <cp:lastPrinted>2022-01-24T18:19:22Z</cp:lastPrinted>
  <dcterms:created xsi:type="dcterms:W3CDTF">2021-08-25T10:20:42Z</dcterms:created>
  <dcterms:modified xsi:type="dcterms:W3CDTF">2023-05-05T06:47:32Z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